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0115" windowHeight="8010" firstSheet="1" activeTab="6"/>
  </bookViews>
  <sheets>
    <sheet name="Portada" sheetId="1" r:id="rId1"/>
    <sheet name="Título e Introducción" sheetId="2" r:id="rId2"/>
    <sheet name="Método" sheetId="7" r:id="rId3"/>
    <sheet name="Resultados" sheetId="8" r:id="rId4"/>
    <sheet name="Discusión y conclusiones" sheetId="9" r:id="rId5"/>
    <sheet name="Aspectos Formales" sheetId="10" r:id="rId6"/>
    <sheet name="Defensa TFM" sheetId="12" r:id="rId7"/>
  </sheets>
  <calcPr calcId="145621"/>
</workbook>
</file>

<file path=xl/calcChain.xml><?xml version="1.0" encoding="utf-8"?>
<calcChain xmlns="http://schemas.openxmlformats.org/spreadsheetml/2006/main">
  <c r="A23" i="12" l="1"/>
  <c r="A20" i="12"/>
  <c r="A17" i="12"/>
  <c r="A14" i="12"/>
  <c r="A11" i="12"/>
  <c r="A8" i="12"/>
  <c r="A5" i="12"/>
  <c r="A26" i="10"/>
  <c r="A23" i="10"/>
  <c r="A20" i="10"/>
  <c r="A17" i="10"/>
  <c r="A14" i="10"/>
  <c r="A11" i="10"/>
  <c r="A8" i="10"/>
  <c r="A5" i="10"/>
  <c r="A11" i="9"/>
  <c r="A8" i="9"/>
  <c r="A5" i="9"/>
  <c r="A8" i="8"/>
  <c r="A5" i="8"/>
  <c r="A20" i="7"/>
  <c r="A17" i="7"/>
  <c r="A14" i="7"/>
  <c r="A11" i="7"/>
  <c r="A8" i="7"/>
  <c r="A5" i="7"/>
  <c r="A17" i="2"/>
  <c r="A14" i="2"/>
  <c r="A11" i="2"/>
  <c r="A8" i="2"/>
  <c r="A5" i="2"/>
  <c r="Y25" i="12" l="1"/>
  <c r="X25" i="12"/>
  <c r="AC25" i="12" s="1"/>
  <c r="W25" i="12"/>
  <c r="AB25" i="12" s="1"/>
  <c r="V25" i="12"/>
  <c r="Y22" i="12"/>
  <c r="X22" i="12"/>
  <c r="AC22" i="12" s="1"/>
  <c r="W22" i="12"/>
  <c r="AB22" i="12" s="1"/>
  <c r="V22" i="12"/>
  <c r="Y19" i="12"/>
  <c r="X19" i="12"/>
  <c r="AC19" i="12" s="1"/>
  <c r="W19" i="12"/>
  <c r="AB19" i="12" s="1"/>
  <c r="V19" i="12"/>
  <c r="Y16" i="12"/>
  <c r="X16" i="12"/>
  <c r="AC16" i="12" s="1"/>
  <c r="W16" i="12"/>
  <c r="AB16" i="12" s="1"/>
  <c r="V16" i="12"/>
  <c r="Y13" i="12"/>
  <c r="X13" i="12"/>
  <c r="AC13" i="12" s="1"/>
  <c r="W13" i="12"/>
  <c r="AB13" i="12" s="1"/>
  <c r="V13" i="12"/>
  <c r="AA13" i="12" s="1"/>
  <c r="Y10" i="12"/>
  <c r="X10" i="12"/>
  <c r="AC10" i="12" s="1"/>
  <c r="W10" i="12"/>
  <c r="AB10" i="12" s="1"/>
  <c r="V10" i="12"/>
  <c r="AA10" i="12" s="1"/>
  <c r="Y7" i="12"/>
  <c r="X7" i="12"/>
  <c r="AC7" i="12" s="1"/>
  <c r="W7" i="12"/>
  <c r="AB7" i="12" s="1"/>
  <c r="V7" i="12"/>
  <c r="AA7" i="12" s="1"/>
  <c r="AC28" i="10"/>
  <c r="Y28" i="10"/>
  <c r="X28" i="10"/>
  <c r="W28" i="10"/>
  <c r="AB28" i="10" s="1"/>
  <c r="V28" i="10"/>
  <c r="AA28" i="10" s="1"/>
  <c r="Y25" i="10"/>
  <c r="X25" i="10"/>
  <c r="AC25" i="10" s="1"/>
  <c r="W25" i="10"/>
  <c r="AB25" i="10" s="1"/>
  <c r="V25" i="10"/>
  <c r="AA25" i="10" s="1"/>
  <c r="Y22" i="10"/>
  <c r="X22" i="10"/>
  <c r="AC22" i="10" s="1"/>
  <c r="W22" i="10"/>
  <c r="AB22" i="10" s="1"/>
  <c r="V22" i="10"/>
  <c r="AA22" i="10" s="1"/>
  <c r="Y19" i="10"/>
  <c r="X19" i="10"/>
  <c r="AC19" i="10" s="1"/>
  <c r="W19" i="10"/>
  <c r="AB19" i="10" s="1"/>
  <c r="V19" i="10"/>
  <c r="AA19" i="10" s="1"/>
  <c r="Y16" i="10"/>
  <c r="X16" i="10"/>
  <c r="AC16" i="10" s="1"/>
  <c r="W16" i="10"/>
  <c r="AB16" i="10" s="1"/>
  <c r="V16" i="10"/>
  <c r="AA16" i="10" s="1"/>
  <c r="Y13" i="10"/>
  <c r="X13" i="10"/>
  <c r="AC13" i="10" s="1"/>
  <c r="W13" i="10"/>
  <c r="AB13" i="10" s="1"/>
  <c r="V13" i="10"/>
  <c r="AA13" i="10" s="1"/>
  <c r="Y10" i="10"/>
  <c r="X10" i="10"/>
  <c r="AC10" i="10" s="1"/>
  <c r="W10" i="10"/>
  <c r="AB10" i="10" s="1"/>
  <c r="V10" i="10"/>
  <c r="AA10" i="10" s="1"/>
  <c r="Y7" i="10"/>
  <c r="X7" i="10"/>
  <c r="AC7" i="10" s="1"/>
  <c r="W7" i="10"/>
  <c r="AB7" i="10" s="1"/>
  <c r="V7" i="10"/>
  <c r="AA7" i="10" s="1"/>
  <c r="Y13" i="9"/>
  <c r="X13" i="9"/>
  <c r="AC13" i="9" s="1"/>
  <c r="W13" i="9"/>
  <c r="AB13" i="9" s="1"/>
  <c r="V13" i="9"/>
  <c r="AA13" i="9" s="1"/>
  <c r="Y10" i="9"/>
  <c r="X10" i="9"/>
  <c r="AC10" i="9" s="1"/>
  <c r="W10" i="9"/>
  <c r="AB10" i="9" s="1"/>
  <c r="V10" i="9"/>
  <c r="AA10" i="9" s="1"/>
  <c r="Y7" i="9"/>
  <c r="X7" i="9"/>
  <c r="AC7" i="9" s="1"/>
  <c r="W7" i="9"/>
  <c r="AB7" i="9" s="1"/>
  <c r="V7" i="9"/>
  <c r="AA7" i="9" s="1"/>
  <c r="AC10" i="8"/>
  <c r="Y10" i="8"/>
  <c r="X10" i="8"/>
  <c r="W10" i="8"/>
  <c r="AB10" i="8" s="1"/>
  <c r="V10" i="8"/>
  <c r="AA10" i="8" s="1"/>
  <c r="Y7" i="8"/>
  <c r="X7" i="8"/>
  <c r="W7" i="8"/>
  <c r="AB7" i="8" s="1"/>
  <c r="V7" i="8"/>
  <c r="AA7" i="8" s="1"/>
  <c r="Y22" i="7"/>
  <c r="X22" i="7"/>
  <c r="AC22" i="7" s="1"/>
  <c r="W22" i="7"/>
  <c r="AB22" i="7" s="1"/>
  <c r="V22" i="7"/>
  <c r="AA22" i="7" s="1"/>
  <c r="Y19" i="7"/>
  <c r="X19" i="7"/>
  <c r="AC19" i="7" s="1"/>
  <c r="W19" i="7"/>
  <c r="AB19" i="7" s="1"/>
  <c r="V19" i="7"/>
  <c r="AA19" i="7" s="1"/>
  <c r="AC16" i="7"/>
  <c r="Y16" i="7"/>
  <c r="X16" i="7"/>
  <c r="W16" i="7"/>
  <c r="AB16" i="7" s="1"/>
  <c r="V16" i="7"/>
  <c r="AA16" i="7" s="1"/>
  <c r="Y13" i="7"/>
  <c r="X13" i="7"/>
  <c r="AC13" i="7" s="1"/>
  <c r="W13" i="7"/>
  <c r="AB13" i="7" s="1"/>
  <c r="V13" i="7"/>
  <c r="AA13" i="7" s="1"/>
  <c r="Y10" i="7"/>
  <c r="X10" i="7"/>
  <c r="AC10" i="7" s="1"/>
  <c r="W10" i="7"/>
  <c r="AB10" i="7" s="1"/>
  <c r="V10" i="7"/>
  <c r="Y7" i="7"/>
  <c r="X7" i="7"/>
  <c r="AC7" i="7" s="1"/>
  <c r="W7" i="7"/>
  <c r="AB7" i="7" s="1"/>
  <c r="V7" i="7"/>
  <c r="AA7" i="7" s="1"/>
  <c r="Y19" i="2"/>
  <c r="X19" i="2"/>
  <c r="AC19" i="2" s="1"/>
  <c r="W19" i="2"/>
  <c r="AB19" i="2" s="1"/>
  <c r="V19" i="2"/>
  <c r="AA19" i="2" s="1"/>
  <c r="AB16" i="2"/>
  <c r="Y16" i="2"/>
  <c r="X16" i="2"/>
  <c r="AC16" i="2" s="1"/>
  <c r="W16" i="2"/>
  <c r="V16" i="2"/>
  <c r="AA16" i="2" s="1"/>
  <c r="Y13" i="2"/>
  <c r="X13" i="2"/>
  <c r="AC13" i="2" s="1"/>
  <c r="W13" i="2"/>
  <c r="AB13" i="2" s="1"/>
  <c r="V13" i="2"/>
  <c r="U11" i="2" s="1"/>
  <c r="Y10" i="2"/>
  <c r="X10" i="2"/>
  <c r="AC10" i="2" s="1"/>
  <c r="W10" i="2"/>
  <c r="AB10" i="2" s="1"/>
  <c r="V10" i="2"/>
  <c r="AA10" i="2" s="1"/>
  <c r="V7" i="2"/>
  <c r="AA7" i="2" s="1"/>
  <c r="W7" i="2"/>
  <c r="X7" i="2"/>
  <c r="AC7" i="2" s="1"/>
  <c r="Y7" i="2"/>
  <c r="U5" i="9" l="1"/>
  <c r="U11" i="9"/>
  <c r="U5" i="10"/>
  <c r="U5" i="8"/>
  <c r="U8" i="8"/>
  <c r="Z16" i="10"/>
  <c r="U8" i="9"/>
  <c r="U32" i="9" s="1"/>
  <c r="I18" i="1" s="1"/>
  <c r="AC7" i="8"/>
  <c r="Z13" i="10"/>
  <c r="U20" i="12"/>
  <c r="U14" i="12"/>
  <c r="Z19" i="2"/>
  <c r="Z10" i="2"/>
  <c r="Z10" i="12"/>
  <c r="U11" i="12"/>
  <c r="U11" i="7"/>
  <c r="Z16" i="2"/>
  <c r="AD25" i="12"/>
  <c r="Z25" i="12"/>
  <c r="AD22" i="12"/>
  <c r="Z22" i="12"/>
  <c r="AD19" i="12"/>
  <c r="Z19" i="12"/>
  <c r="AD16" i="12"/>
  <c r="Z16" i="12"/>
  <c r="AD13" i="12"/>
  <c r="Z13" i="12"/>
  <c r="AD10" i="12"/>
  <c r="AE10" i="12" s="1"/>
  <c r="AG10" i="12" s="1"/>
  <c r="AD7" i="12"/>
  <c r="Z7" i="12"/>
  <c r="AD7" i="10"/>
  <c r="Z7" i="10"/>
  <c r="AD10" i="10"/>
  <c r="AE10" i="10" s="1"/>
  <c r="AG10" i="10" s="1"/>
  <c r="Z10" i="10"/>
  <c r="AE13" i="10"/>
  <c r="AG13" i="10" s="1"/>
  <c r="AD13" i="10"/>
  <c r="AD16" i="10"/>
  <c r="AE16" i="10" s="1"/>
  <c r="AG16" i="10" s="1"/>
  <c r="AD19" i="10"/>
  <c r="AE19" i="10" s="1"/>
  <c r="AG19" i="10" s="1"/>
  <c r="Z19" i="10"/>
  <c r="AD22" i="10"/>
  <c r="AE22" i="10" s="1"/>
  <c r="AG22" i="10" s="1"/>
  <c r="Z22" i="10"/>
  <c r="AD25" i="10"/>
  <c r="AE25" i="10" s="1"/>
  <c r="AG25" i="10" s="1"/>
  <c r="Z25" i="10"/>
  <c r="AD28" i="10"/>
  <c r="AE28" i="10" s="1"/>
  <c r="AG28" i="10" s="1"/>
  <c r="Z28" i="10"/>
  <c r="AD13" i="9"/>
  <c r="Z13" i="9"/>
  <c r="AD10" i="9"/>
  <c r="AE10" i="9" s="1"/>
  <c r="AG10" i="9" s="1"/>
  <c r="Z10" i="9"/>
  <c r="AD7" i="9"/>
  <c r="Z7" i="9"/>
  <c r="U32" i="8"/>
  <c r="I16" i="1" s="1"/>
  <c r="AD10" i="8"/>
  <c r="Z10" i="8"/>
  <c r="AD7" i="8"/>
  <c r="Z7" i="8"/>
  <c r="AD22" i="7"/>
  <c r="Z22" i="7"/>
  <c r="U20" i="7"/>
  <c r="AD19" i="7"/>
  <c r="AE19" i="7" s="1"/>
  <c r="AG19" i="7" s="1"/>
  <c r="Z19" i="7"/>
  <c r="AD16" i="7"/>
  <c r="AE16" i="7" s="1"/>
  <c r="AG16" i="7" s="1"/>
  <c r="Z16" i="7"/>
  <c r="U14" i="7"/>
  <c r="AD13" i="7"/>
  <c r="Z13" i="7"/>
  <c r="AD10" i="7"/>
  <c r="Z10" i="7"/>
  <c r="AD7" i="7"/>
  <c r="AE7" i="7" s="1"/>
  <c r="AG7" i="7" s="1"/>
  <c r="Z7" i="7"/>
  <c r="AD19" i="2"/>
  <c r="AD16" i="2"/>
  <c r="AE16" i="2" s="1"/>
  <c r="AG16" i="2" s="1"/>
  <c r="AD13" i="2"/>
  <c r="Z13" i="2"/>
  <c r="AD10" i="2"/>
  <c r="AE10" i="2" s="1"/>
  <c r="AG10" i="2" s="1"/>
  <c r="AD7" i="2"/>
  <c r="Z7" i="2"/>
  <c r="U23" i="10"/>
  <c r="U26" i="10"/>
  <c r="U20" i="10"/>
  <c r="U17" i="10"/>
  <c r="U8" i="10"/>
  <c r="U8" i="7"/>
  <c r="AE19" i="2"/>
  <c r="AG19" i="2" s="1"/>
  <c r="U23" i="12"/>
  <c r="AA25" i="12"/>
  <c r="AA22" i="12"/>
  <c r="U17" i="12"/>
  <c r="AA19" i="12"/>
  <c r="AA16" i="12"/>
  <c r="AE13" i="12"/>
  <c r="AG13" i="12" s="1"/>
  <c r="U8" i="12"/>
  <c r="AE7" i="12"/>
  <c r="AG7" i="12" s="1"/>
  <c r="U5" i="12"/>
  <c r="U14" i="10"/>
  <c r="U11" i="10"/>
  <c r="AE7" i="10"/>
  <c r="AG7" i="10" s="1"/>
  <c r="AE13" i="9"/>
  <c r="AG13" i="9" s="1"/>
  <c r="AE7" i="9"/>
  <c r="AG7" i="9" s="1"/>
  <c r="AE10" i="8"/>
  <c r="AG10" i="8" s="1"/>
  <c r="AE22" i="7"/>
  <c r="AG22" i="7" s="1"/>
  <c r="U17" i="7"/>
  <c r="AE13" i="7"/>
  <c r="AG13" i="7" s="1"/>
  <c r="AA10" i="7"/>
  <c r="U5" i="7"/>
  <c r="U17" i="2"/>
  <c r="U14" i="2"/>
  <c r="AA13" i="2"/>
  <c r="AE13" i="2" s="1"/>
  <c r="AG13" i="2" s="1"/>
  <c r="U8" i="2"/>
  <c r="U5" i="2"/>
  <c r="AB7" i="2"/>
  <c r="AE7" i="8" l="1"/>
  <c r="AG7" i="8" s="1"/>
  <c r="AG12" i="8" s="1"/>
  <c r="J16" i="1" s="1"/>
  <c r="AE7" i="2"/>
  <c r="AG7" i="2" s="1"/>
  <c r="AG21" i="2" s="1"/>
  <c r="J12" i="1" s="1"/>
  <c r="AE16" i="12"/>
  <c r="AG16" i="12" s="1"/>
  <c r="U32" i="12"/>
  <c r="I22" i="1" s="1"/>
  <c r="AE25" i="12"/>
  <c r="AG25" i="12" s="1"/>
  <c r="AE22" i="12"/>
  <c r="AG22" i="12" s="1"/>
  <c r="AE19" i="12"/>
  <c r="AG19" i="12" s="1"/>
  <c r="AG15" i="9"/>
  <c r="J18" i="1" s="1"/>
  <c r="U32" i="7"/>
  <c r="I14" i="1" s="1"/>
  <c r="AE10" i="7"/>
  <c r="AG10" i="7" s="1"/>
  <c r="AG24" i="7" s="1"/>
  <c r="J14" i="1" s="1"/>
  <c r="U32" i="2"/>
  <c r="I12" i="1" s="1"/>
  <c r="U32" i="10"/>
  <c r="I20" i="1" s="1"/>
  <c r="AG30" i="10"/>
  <c r="J20" i="1" s="1"/>
  <c r="I24" i="1" l="1"/>
  <c r="H27" i="1" s="1"/>
  <c r="H29" i="1" s="1"/>
  <c r="AG27" i="12"/>
  <c r="J22" i="1" l="1"/>
</calcChain>
</file>

<file path=xl/sharedStrings.xml><?xml version="1.0" encoding="utf-8"?>
<sst xmlns="http://schemas.openxmlformats.org/spreadsheetml/2006/main" count="512" uniqueCount="184">
  <si>
    <t>Apartado</t>
  </si>
  <si>
    <t>Valor</t>
  </si>
  <si>
    <t>Resultados</t>
  </si>
  <si>
    <t>TFM Máster Universitario en Invenstigación en Actividad Física y Deporte. UGR</t>
  </si>
  <si>
    <t>Método</t>
  </si>
  <si>
    <t>Aspectos formales</t>
  </si>
  <si>
    <t>Defensa TFM</t>
  </si>
  <si>
    <t>Estado</t>
  </si>
  <si>
    <t>PLANILLA EVALUACIÓN PARA MIEMBROS DEL TRIBUNAL</t>
  </si>
  <si>
    <t>Título e Introducción</t>
  </si>
  <si>
    <t>Discusión y Conclusiones</t>
  </si>
  <si>
    <t>Instrucciones para el evaluador</t>
  </si>
  <si>
    <t>Haga click en cada uno de los apartados para acceder a la hoja de criterios de evaluación del mismo</t>
  </si>
  <si>
    <t>Para cada uno de los criterios de evaluación seleccione, marcando con una "X" el nivel de logro alcanzado entre 0 y 3 (siendo 0 el más bajo y 3 el más alto)</t>
  </si>
  <si>
    <t>CRITERIOS DE EVALUACIÓN</t>
  </si>
  <si>
    <t>NIVELES DE LOGRO</t>
  </si>
  <si>
    <t>Nivel de logro alcanzado</t>
  </si>
  <si>
    <t>Nivel de logro 0</t>
  </si>
  <si>
    <t>Nivel de logro 2</t>
  </si>
  <si>
    <t>Nivel de logro 1</t>
  </si>
  <si>
    <t>Nivel de logro 3</t>
  </si>
  <si>
    <t>Descripción niveles de logro</t>
  </si>
  <si>
    <t xml:space="preserve">Marque con una "X" </t>
  </si>
  <si>
    <t>El título del trabajo representa y sintetiza el estudio</t>
  </si>
  <si>
    <t xml:space="preserve">El título del trabajo no representa el objeto de estudio por ser no pertinente o excesivamente genérico </t>
  </si>
  <si>
    <t xml:space="preserve">El título del trabajo representa el objeto de estudio pero es incompleto, excesivo (25 palabras) o inadecuado </t>
  </si>
  <si>
    <t>Accede y selecciona información multidisciplinar relevante y completa para el objetivo del trabajo</t>
  </si>
  <si>
    <t>No accede ni selecciona la información relevante, actualizada y completa del objetivo del trabajo</t>
  </si>
  <si>
    <t>La mayor parte de la  información seleccionada no es multidisciplinar, relevante, actualizada y completa para el objetivo del trabajo</t>
  </si>
  <si>
    <t>Casi toda la  información seleccionada es multidisciplinar, relevante, actualizada y completa para el objetivo del trabajo</t>
  </si>
  <si>
    <t>Toda la información seleccionada es multidisciplinar, relevante, actualizada y completa para el objetivo del trabajo</t>
  </si>
  <si>
    <t>Identifica, diferencia y justifica  la información relevante de la que no lo es para el tema objeto de estudio</t>
  </si>
  <si>
    <t>No identifica ni diferencia ni justifica la información relevante de la que no lo es, para el tema objeto de estudio</t>
  </si>
  <si>
    <t xml:space="preserve">Identifica pero no diferencia ni justifica la información relevante de la que no lo es, para el tema objeto de estudio, dando a toda la información recogida el mismo protagonismo en el desarrollo del trabajo </t>
  </si>
  <si>
    <t>Identifica y diferencia la información relevante pero no justifica toda la utilizada para el objeto de estudio o viceversa</t>
  </si>
  <si>
    <t>Identifica, diferencia y justifica  lo que es relevante de lo que no lo es para el tema objeto de estudio</t>
  </si>
  <si>
    <t xml:space="preserve">Utiliza la información recopilada de distintas disciplinas para la toma de decisiones teóricas y metodológicas del trabajo </t>
  </si>
  <si>
    <t>Las decisiones teóricas y metodológicas que toma no se justifican en nada en la información recopilada</t>
  </si>
  <si>
    <t>Las decisiones teóricas y metodológicas que toma se justifican solo en parte en la información recopilada</t>
  </si>
  <si>
    <t>Las decisiones teóricas y metodológicas que toma pretende justificarlas en la información recopilada pero no lo consigue en su totalidad</t>
  </si>
  <si>
    <t>Las decisiones teóricas y metodológicas que toma se basan en la información recopilada justicándose bien el trabajo</t>
  </si>
  <si>
    <t>Establece objetivos para estudiar el problema</t>
  </si>
  <si>
    <t>Los objetivos y/o hipótesis no se fundamentan en la información obtenida ni están definidos operativamente ni son alcanzables</t>
  </si>
  <si>
    <t>Los objetivos y/o hipótesis se fundamentan en la información obtenida pero ni están definidos operativamente ni son alcanzables o viceversa</t>
  </si>
  <si>
    <t>Los objetivos y/o hipótesis se fundamentan en la información obtenida pero o no están definidos operativamente o no son alcanzables</t>
  </si>
  <si>
    <t>Establece objetivos/hipótesis fundamentados, operativos y alcanzables</t>
  </si>
  <si>
    <t>Ni se define ni se justifica la muestra del estudio</t>
  </si>
  <si>
    <t>Se define de manera incompleta la muestra del estudio y no se justifica</t>
  </si>
  <si>
    <t>Se define la adecuadamente la muestra del estudio pero no se justfica del todo la misma o viceversa</t>
  </si>
  <si>
    <t>Se define y justifica adecuamente la muestra del estudio</t>
  </si>
  <si>
    <t>Plantea un método o plan para alcanzar los objetivos</t>
  </si>
  <si>
    <t>No se plantea ni justifica, con las limitaciones asumidas, el método y/o diseño general del estudio para alcanzar los objetivos</t>
  </si>
  <si>
    <t>La metodología y/o diseño planteados no son los más adecuados para alcanzar los objetivos, y no se justifican los mismos</t>
  </si>
  <si>
    <t>La metodología y/o diseño planteados son adecuados para alcanzar los objetivos, pero no se justifican, con las limitaciones asumidas, los mismos</t>
  </si>
  <si>
    <t>La metodología y/o diseño planteados son adecuados para alcanzar los objetivos y se justifican las limitaciones de los mismos</t>
  </si>
  <si>
    <t>Establece las etapas adecuadas para resolver el problema</t>
  </si>
  <si>
    <t>No se identifican, diferencian y estructuran las diferentes etapas del estudio</t>
  </si>
  <si>
    <t>Se identifican y diferencian pero no se estructuran las diferentes etapas del estudio o viceversa</t>
  </si>
  <si>
    <t>Se identifican y diferencian pero se estructuran de forma incompleta las diferentes etapas del estudio o viceversa</t>
  </si>
  <si>
    <t>Identifican, diferencian y estructuran adecuadamente las diferentes etapas del estudio</t>
  </si>
  <si>
    <t>Estructura con claridad las tareas</t>
  </si>
  <si>
    <t>Los procedimientos y las tareas no se definen ni estructuran</t>
  </si>
  <si>
    <t>Los procedimientos y las tareas se definen insuficientemente y no se estructuran de forma clara y ordenada</t>
  </si>
  <si>
    <t>Los procedimientos y las tareas se definen bien pero no se estructuran de forma clara y ordenada o viceversa</t>
  </si>
  <si>
    <t>Los procedimientos y las tareas se definen bien y se estructuran de forma clara y ordenada</t>
  </si>
  <si>
    <t>Aplica prácticas éticas en el ejercicio de la actividad investigadora o profesional</t>
  </si>
  <si>
    <t>No conoce, ni identifica ni aplica aspectos éticos de la actividad investigadora (y profesional)</t>
  </si>
  <si>
    <t>No demuestra un conocimiento completo de las prácticas éticas o los aplica de forma parcial o inconsistente</t>
  </si>
  <si>
    <t>Muestra un conocimiento completo de las prácticas éticas pero las aplica de forma parcial o inconsistente</t>
  </si>
  <si>
    <t>Conoce, identica, aplica y respeta los aspectos éticos asociados a la actividad investigadora (y profesional)</t>
  </si>
  <si>
    <t>Indica, justifica y aplica correctamente los procedimientos estadísticos</t>
  </si>
  <si>
    <t>No se indican, ni se justifican, ni se aplican correctamente los procedimientos estadísticos</t>
  </si>
  <si>
    <t>Se indican pero ni se justifican, ni se aplican correctamente los procedimientos estadísticos</t>
  </si>
  <si>
    <t>Se indican pero  o no se justifican o no se aplican correctamente los procedimientos estadísticos</t>
  </si>
  <si>
    <t xml:space="preserve">Los resultados no son relevantes para el objeto de estudio y se presentan muy incompletos </t>
  </si>
  <si>
    <t xml:space="preserve">Los resultados son parcialmente relevantes para el objeto de estudio pero se presentan incompletos </t>
  </si>
  <si>
    <t>Los resultados son relevantes para el objeto de estudio pero se presentan parcialmente incompletos o viceversa</t>
  </si>
  <si>
    <t xml:space="preserve">Los resultados son relevantes y completos para el objeto de estudio </t>
  </si>
  <si>
    <t>Los resultados se expresan adecuadamente por escrito, en tablas y/o en figuras</t>
  </si>
  <si>
    <t>La mayor parte de los resultados no se expresan adecuadamente por escrito, en tabla y/o en figuras.</t>
  </si>
  <si>
    <t>Casi la mitad de los resultados se expresan adecuadamente por escrito, en tabla y/o en figuras.</t>
  </si>
  <si>
    <t>La mayor parte de los resultados se expresan adecuadamente por escrito, en tabla y/o en figuras.</t>
  </si>
  <si>
    <t>Todos los resultados se expresan adecuadamente por escrito, en tablas y/o en figuras.</t>
  </si>
  <si>
    <t>No analiza ni interpreta los resultados</t>
  </si>
  <si>
    <t>Analiza de forma incompleta y no interpreta los resultados</t>
  </si>
  <si>
    <t>Analiza adecuadamente pero no interpreta suficientemente los resultados o viceversa</t>
  </si>
  <si>
    <t>Analiza e interpreta los resultados adecuadamente</t>
  </si>
  <si>
    <t>Identifica limitaciones del estudio y aporta soluciones y/o alternativas adecuadas (incluidas futuras líneas de investigación)</t>
  </si>
  <si>
    <t>No Identifica limitaciones del estudio</t>
  </si>
  <si>
    <t>Identifica de forma incompleta limitaciones del estudio y aporta algunas posibles soluciones y/o alternativas</t>
  </si>
  <si>
    <t>Identifica limitaciones del estudio pero no aporta soluciones y/o alternativas adecuadas a todas ellas</t>
  </si>
  <si>
    <t>Identifica limitaciones del estudio y aporta soluciones y/o alternativas adecuadas</t>
  </si>
  <si>
    <t>Genera conclusiones fundamentadas en planteamientos teóricos y empíricos</t>
  </si>
  <si>
    <t>No extrae conclusiones</t>
  </si>
  <si>
    <t>Genera conclusiones que no se adecuadan a los planteamientos teóricos y empíricos repitiendo resultados</t>
  </si>
  <si>
    <t>No genera adecuadamente todas las conclusiones posibles a partir de los planteamientos teóricos y empíricos</t>
  </si>
  <si>
    <t>Genera adecuadamente  todas las conclusiones posibles a partir de los planteamientos teóricos y empíricos sin repetir resultados</t>
  </si>
  <si>
    <t>Reconoce la autoría de las fuentes</t>
  </si>
  <si>
    <t>No cita las fuentes ni reconoce la contribución de las mismas a su actividad investigadora</t>
  </si>
  <si>
    <t>Cita parcialmente las fuentes y no reconoce la contribución de las mismas a su actividad investigadora</t>
  </si>
  <si>
    <t>Cita las fuentes y no reconoce la contribución de las mismas a su actividad investigadora</t>
  </si>
  <si>
    <t>Cita las fuentes y reconoce la contribución de las mismas a su actividad investigadora</t>
  </si>
  <si>
    <t>Muestra claridad y comprensión en la  redacción/expresión</t>
  </si>
  <si>
    <t>No se expresa con claridad por lo que no se  entiende el mensaje. Comete múltiples  faltas ortográficas y/o gramaticales</t>
  </si>
  <si>
    <t>No se expresa con claridad en casi la mitad del documento por lo que no se  entiende el mensaje. Comete algunas  faltas ortográficas y/o gramaticales</t>
  </si>
  <si>
    <t>A veces se expresa con poca claridad y fluidez, lo que dificulta parcialmente la comprensión del mensaje, sin casi ninguna falta ortográfica/gramatical</t>
  </si>
  <si>
    <t>Se expresa de manera clara, fluida y correcta, sin faltas ortográficas/gramaticales, por lo que se entiende fácilmente el mensaje</t>
  </si>
  <si>
    <t>Estructura de manera coherente el discurso (oral o) escrito</t>
  </si>
  <si>
    <t>No estructura el discurso de modo claro y coherente</t>
  </si>
  <si>
    <t>El discurso presenta parcialmente una estructura clara pero no es coherente con el mensaje que se quiere transmitir</t>
  </si>
  <si>
    <t>El discurso presenta una estructura clara pero no es coherente con el mensaje que se quiere transmitir</t>
  </si>
  <si>
    <t>Estructura el discurso de modo claro y coherente con el mensaje que se quiere transmitir</t>
  </si>
  <si>
    <t xml:space="preserve">Se ajusta a las directrices establecidas </t>
  </si>
  <si>
    <t>No se ajusta a las directrices establecidas</t>
  </si>
  <si>
    <t>No se ajusta en su mayor parte a las directrices establecidas</t>
  </si>
  <si>
    <t>No se ajusta en parte a las directrices establecidas</t>
  </si>
  <si>
    <t>Se ajusta totalmente a las directrices establecidas</t>
  </si>
  <si>
    <t>Argumenta, discute y defiende  por escrito las conclusiones y planteamientos presentados</t>
  </si>
  <si>
    <t>No argumenta ni discute ni defiende los planteamientos ni conclusiones presentados</t>
  </si>
  <si>
    <t>Argumenta y discute pero hace una defensa muy débil de planteamientos y conclusiones presentados</t>
  </si>
  <si>
    <t>Argumenta, discute y defiende los planteamientos y las conclusiones presentados, aunque sin la suficiente madurez y creatividad en su discurso</t>
  </si>
  <si>
    <t>Argumenta, discute y defiende los planteamientos y las conclusiones presentados mostrando madurez y creatividad en su discurso</t>
  </si>
  <si>
    <t>Accede a fuentes de información en  lengua extranjera</t>
  </si>
  <si>
    <t xml:space="preserve">No  accede a fuentes de información en  lengua extranjera </t>
  </si>
  <si>
    <t>Accede, de manera limitada (menos 50%),  a fuentes de información en  lengua extranjera</t>
  </si>
  <si>
    <t xml:space="preserve">Accede ampliamente a fuentes de información en  lengua extranjera </t>
  </si>
  <si>
    <t xml:space="preserve">Utiliza fuentes de información en  lengua extranjera  </t>
  </si>
  <si>
    <t>No utiliza  fuentes de información en lengua extranjera</t>
  </si>
  <si>
    <t>Utiliza, de manera limitada,  fuentes de información en  lengua extranjera pero no extrae de ellas parte de la información esencial</t>
  </si>
  <si>
    <t xml:space="preserve">Utiliza fuentes de información en lengua extranjera  pero no extrae de ellas toda la información esencial </t>
  </si>
  <si>
    <t>Utiliza fuentes de información en lengua extranjera y las integra en el trabajo extrayendo de ellas toda la información esencial</t>
  </si>
  <si>
    <t>Muestra claridad y comprensión en la (redacción/)expresión</t>
  </si>
  <si>
    <t>No se expresa con claridad por lo que no se  entiende el mensaje. Comete múltiples  faltas gramaticales</t>
  </si>
  <si>
    <t>No se expresa con claridad en casi la mitad del discurso por lo que no se  entiende el mensaje. Comete algunas  faltas gramaticales</t>
  </si>
  <si>
    <t>A veces se expresa con poca claridad y fluidez, lo que dificulta parcialmente la comprensión del mensaje</t>
  </si>
  <si>
    <t>Se expresa de manera clara, fluida y correcta, por lo que se entiende fácilmente el mensaje</t>
  </si>
  <si>
    <t>Estructura de manera coherente el discurso oral (o escrito)</t>
  </si>
  <si>
    <t>No se ajusta en más de la mitad de las directrices establecidas</t>
  </si>
  <si>
    <t>No se ajusta en menos de la mitad de las directrices establecidas</t>
  </si>
  <si>
    <t>Utiliza  el lenguaje no verbal adecuado al contexto</t>
  </si>
  <si>
    <t xml:space="preserve">No adopta una postura adecuada ni establece poco contacto visual con la audiencia lo que dificultad la comunicación con la misma, mostrando falta de control de la situación </t>
  </si>
  <si>
    <t xml:space="preserve">Adopta una postura adecuada pero no establece contacto visual con la audiencia lo que dificultad la comunicación con la misma, mostrando cierta falta de control de la situación </t>
  </si>
  <si>
    <t xml:space="preserve">Adopta una postura adecuada y establece contacto visual con la audiencia, aunque muestra cierta falta de control de la situación </t>
  </si>
  <si>
    <t xml:space="preserve">Adopta una postura adecuada y establece contacto visual con la audiencia, mostrando buen control de la situación </t>
  </si>
  <si>
    <t>Utiliza los recursos adecuados para facilitar la exposición  (gráficos, tablas, figuras,…)</t>
  </si>
  <si>
    <t>No apoya el discurso, la presentación o el texto escrito con ningún recurso que facilite su comprensión</t>
  </si>
  <si>
    <t>Utiliza algún recurso aunque no de forma totalmente apropiada por lo que no facilitan la comprensión</t>
  </si>
  <si>
    <t>Utiliza varios recursos, algunos de forma apropiada, que facilitan y aclaran la comprensión</t>
  </si>
  <si>
    <t xml:space="preserve">Utiliza diversos recursos de manera adecuada, lo que facilita de forma evidente la comprensión. </t>
  </si>
  <si>
    <t>Argumenta, discute y defiende  oralmente las conclusiones y planteamientos presentados</t>
  </si>
  <si>
    <t>1dicotim</t>
  </si>
  <si>
    <t>2dicotim</t>
  </si>
  <si>
    <t>3dicotim</t>
  </si>
  <si>
    <t>4dicotim</t>
  </si>
  <si>
    <t>Suma</t>
  </si>
  <si>
    <t>VALOR</t>
  </si>
  <si>
    <t>Peso ponderacion</t>
  </si>
  <si>
    <t>VALOR PONDERADO</t>
  </si>
  <si>
    <t>CALIFICACIÓN FINAL TRIBUNAL (80%)</t>
  </si>
  <si>
    <t>Calificación</t>
  </si>
  <si>
    <t>CALIFICACIÓN FINAL TRIBUNAL (0-10)</t>
  </si>
  <si>
    <t>Por favor, no modifique ninguna celda en esta primera hoja ("Portada"). Esta hoja se modificará de forma automática</t>
  </si>
  <si>
    <t>% de nota final</t>
  </si>
  <si>
    <t>No se preocupe por la calificación de ninguno de los apartados ni del trabajo en general, esta hoja de cálculo la generará automáticamente en función de los niveles de logro alcanzados en los criterios de evaluación</t>
  </si>
  <si>
    <t>A la izquierda de cada criterio de evaluación se muestra el porcentaje que representa sobre la puntuación total (100%) del trabajo</t>
  </si>
  <si>
    <t>El título del trabajo representa y sintetiza el objeto de estudio</t>
  </si>
  <si>
    <t>El título del trabajo representa el objeto de estudio pero falta alguna de las variables fundamentales y/o población</t>
  </si>
  <si>
    <t>(*1) La muestra del estudio hace alusión al número de artículos revisados</t>
  </si>
  <si>
    <t>(*1) Los resultados hacen referencia a los estudios revisados en caso de revisión sistemática o los resultados en si mismo en caso de meta-análisis</t>
  </si>
  <si>
    <r>
      <t xml:space="preserve">Define y justifica la muestra </t>
    </r>
    <r>
      <rPr>
        <sz val="11"/>
        <color rgb="FFFF0000"/>
        <rFont val="Calibri"/>
        <family val="2"/>
        <scheme val="minor"/>
      </rPr>
      <t>(*1)</t>
    </r>
    <r>
      <rPr>
        <sz val="11"/>
        <color theme="1"/>
        <rFont val="Calibri"/>
        <family val="2"/>
        <scheme val="minor"/>
      </rPr>
      <t xml:space="preserve"> del estudio</t>
    </r>
  </si>
  <si>
    <r>
      <t xml:space="preserve">Los resultados </t>
    </r>
    <r>
      <rPr>
        <sz val="11"/>
        <color rgb="FFFF0000"/>
        <rFont val="Calibri"/>
        <family val="2"/>
        <scheme val="minor"/>
      </rPr>
      <t xml:space="preserve">(*1) </t>
    </r>
    <r>
      <rPr>
        <sz val="11"/>
        <color theme="1"/>
        <rFont val="Calibri"/>
        <family val="2"/>
        <scheme val="minor"/>
      </rPr>
      <t xml:space="preserve">son relevantes (responden a objetivo/s y no emiten juicios de valor) y completos para el objeto de estudio </t>
    </r>
  </si>
  <si>
    <r>
      <t xml:space="preserve">Analiza e interpreta los resultados </t>
    </r>
    <r>
      <rPr>
        <sz val="11"/>
        <color rgb="FFFF0000"/>
        <rFont val="Calibri"/>
        <family val="2"/>
        <scheme val="minor"/>
      </rPr>
      <t>(*1)</t>
    </r>
  </si>
  <si>
    <t>Escribe el trabajo íntegramente en una lengua extranjera (inglés) pero con errores frecuentes</t>
  </si>
  <si>
    <t>Escribe el trabajo íntegramente en una lengua extranjera (inglés) de forma fluida y entendible</t>
  </si>
  <si>
    <t>En el caso de la valoración de un TFM que sea revisión sistemática o meta-análisis en el item a valorar aparecerá una anotación en forma de (*1)</t>
  </si>
  <si>
    <t>Accede, de manera muy limitada (menos 25%),  a fuentes de información en  lengua extranjera</t>
  </si>
  <si>
    <t>Utiliza, de manera muy limitada (título y abstract) y adecuada, una  lengua extranjera (inglés) para escribir el trabajo</t>
  </si>
  <si>
    <t>Utiliza una  lengua extranjera (inglés) para escribir el trabajo</t>
  </si>
  <si>
    <t>No utiliza una  lengua extranjera (inglés) para escribir el trabajo</t>
  </si>
  <si>
    <t>Utiliza una  lengua extranjera (inglés) para realizar el discurso</t>
  </si>
  <si>
    <t>No utiliza una  lengua extranjera para presentar ni realizar el discurso</t>
  </si>
  <si>
    <t>Utiliza, de manera muy limitada (solo diapositivas) y de forma adecuada, una  lengua extranjera (inglés) para realizar el discurso</t>
  </si>
  <si>
    <t>Utiliza, parcialmente (diapositivas y parte de la presentación oral) y de forma adecuada, una  lengua extranjera (inglés) para realizar el discurso</t>
  </si>
  <si>
    <t>Nombre alumno/a: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</si>
</sst>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b/>
      <sz val="11"/>
      <color theme="1"/>
      <name val="Calibri"/>
      <family val="2"/>
      <scheme val="minor"/>
    </font>
    <font>
      <sz val="11"/>
      <color theme="0"/>
      <name val="Calibri"/>
      <family val="2"/>
      <scheme val="minor"/>
    </font>
    <font>
      <b/>
      <sz val="20"/>
      <color theme="0"/>
      <name val="Cambria"/>
      <family val="1"/>
      <scheme val="major"/>
    </font>
    <font>
      <b/>
      <sz val="20"/>
      <name val="Cambria"/>
      <family val="1"/>
      <scheme val="major"/>
    </font>
    <font>
      <b/>
      <sz val="18"/>
      <color theme="1"/>
      <name val="Calibri"/>
      <family val="2"/>
      <scheme val="minor"/>
    </font>
    <font>
      <sz val="16"/>
      <color theme="1"/>
      <name val="Calibri"/>
      <family val="2"/>
      <scheme val="minor"/>
    </font>
    <font>
      <b/>
      <sz val="16"/>
      <color theme="1"/>
      <name val="Calibri"/>
      <family val="2"/>
      <scheme val="minor"/>
    </font>
    <font>
      <sz val="12"/>
      <color theme="1"/>
      <name val="Calibri"/>
      <family val="2"/>
      <scheme val="minor"/>
    </font>
    <font>
      <b/>
      <sz val="16"/>
      <name val="Cambria"/>
      <family val="1"/>
      <scheme val="major"/>
    </font>
    <font>
      <b/>
      <sz val="16"/>
      <color theme="1"/>
      <name val="Cambria"/>
      <family val="1"/>
      <scheme val="major"/>
    </font>
    <font>
      <sz val="14"/>
      <color theme="1"/>
      <name val="Cambria"/>
      <family val="1"/>
      <scheme val="major"/>
    </font>
    <font>
      <sz val="11"/>
      <name val="Calibri"/>
      <family val="2"/>
      <scheme val="minor"/>
    </font>
    <font>
      <u/>
      <sz val="11"/>
      <color theme="10"/>
      <name val="Calibri"/>
      <family val="2"/>
      <scheme val="minor"/>
    </font>
    <font>
      <sz val="16"/>
      <name val="Calibri"/>
      <family val="2"/>
      <scheme val="minor"/>
    </font>
    <font>
      <sz val="11"/>
      <color rgb="FFFF0000"/>
      <name val="Calibri"/>
      <family val="2"/>
      <scheme val="minor"/>
    </font>
    <font>
      <b/>
      <sz val="18"/>
      <name val="Cambria"/>
      <family val="1"/>
      <scheme val="major"/>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8"/>
        <bgColor indexed="64"/>
      </patternFill>
    </fill>
    <fill>
      <patternFill patternType="solid">
        <fgColor theme="9"/>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9" tint="0.79998168889431442"/>
        <bgColor indexed="64"/>
      </patternFill>
    </fill>
  </fills>
  <borders count="54">
    <border>
      <left/>
      <right/>
      <top/>
      <bottom/>
      <diagonal/>
    </border>
    <border>
      <left style="medium">
        <color auto="1"/>
      </left>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slantDashDot">
        <color auto="1"/>
      </bottom>
      <diagonal/>
    </border>
    <border>
      <left/>
      <right/>
      <top/>
      <bottom style="slantDashDot">
        <color auto="1"/>
      </bottom>
      <diagonal/>
    </border>
    <border>
      <left/>
      <right style="medium">
        <color auto="1"/>
      </right>
      <top/>
      <bottom style="slantDashDot">
        <color auto="1"/>
      </bottom>
      <diagonal/>
    </border>
    <border>
      <left style="medium">
        <color auto="1"/>
      </left>
      <right/>
      <top style="slantDashDot">
        <color auto="1"/>
      </top>
      <bottom/>
      <diagonal/>
    </border>
    <border>
      <left/>
      <right/>
      <top style="slantDashDot">
        <color auto="1"/>
      </top>
      <bottom/>
      <diagonal/>
    </border>
    <border>
      <left/>
      <right style="medium">
        <color auto="1"/>
      </right>
      <top style="slantDashDot">
        <color auto="1"/>
      </top>
      <bottom/>
      <diagonal/>
    </border>
    <border>
      <left style="medium">
        <color auto="1"/>
      </left>
      <right style="medium">
        <color auto="1"/>
      </right>
      <top style="medium">
        <color auto="1"/>
      </top>
      <bottom style="thin">
        <color auto="1"/>
      </bottom>
      <diagonal/>
    </border>
    <border>
      <left/>
      <right style="thin">
        <color auto="1"/>
      </right>
      <top/>
      <bottom style="slantDashDot">
        <color auto="1"/>
      </bottom>
      <diagonal/>
    </border>
    <border>
      <left style="thin">
        <color auto="1"/>
      </left>
      <right style="thin">
        <color auto="1"/>
      </right>
      <top/>
      <bottom style="slantDashDot">
        <color auto="1"/>
      </bottom>
      <diagonal/>
    </border>
    <border>
      <left style="thin">
        <color auto="1"/>
      </left>
      <right style="medium">
        <color auto="1"/>
      </right>
      <top/>
      <bottom style="slantDashDot">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style="medium">
        <color auto="1"/>
      </bottom>
      <diagonal/>
    </border>
    <border>
      <left style="thin">
        <color auto="1"/>
      </left>
      <right/>
      <top style="medium">
        <color indexed="64"/>
      </top>
      <bottom/>
      <diagonal/>
    </border>
    <border>
      <left/>
      <right style="medium">
        <color auto="1"/>
      </right>
      <top/>
      <bottom style="thin">
        <color auto="1"/>
      </bottom>
      <diagonal/>
    </border>
    <border>
      <left/>
      <right style="medium">
        <color indexed="64"/>
      </right>
      <top style="thin">
        <color auto="1"/>
      </top>
      <bottom style="thin">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auto="1"/>
      </right>
      <top/>
      <bottom style="slantDashDot">
        <color indexed="64"/>
      </bottom>
      <diagonal/>
    </border>
    <border>
      <left style="medium">
        <color indexed="64"/>
      </left>
      <right/>
      <top style="thin">
        <color auto="1"/>
      </top>
      <bottom/>
      <diagonal/>
    </border>
    <border>
      <left/>
      <right/>
      <top style="thin">
        <color auto="1"/>
      </top>
      <bottom/>
      <diagonal/>
    </border>
    <border>
      <left/>
      <right style="medium">
        <color auto="1"/>
      </right>
      <top style="thin">
        <color auto="1"/>
      </top>
      <bottom/>
      <diagonal/>
    </border>
    <border>
      <left style="medium">
        <color indexed="64"/>
      </left>
      <right/>
      <top/>
      <bottom style="thin">
        <color indexed="64"/>
      </bottom>
      <diagonal/>
    </border>
    <border>
      <left/>
      <right/>
      <top/>
      <bottom style="thin">
        <color indexed="64"/>
      </bottom>
      <diagonal/>
    </border>
  </borders>
  <cellStyleXfs count="2">
    <xf numFmtId="0" fontId="0" fillId="0" borderId="0"/>
    <xf numFmtId="0" fontId="13" fillId="0" borderId="0" applyNumberFormat="0" applyFill="0" applyBorder="0" applyAlignment="0" applyProtection="0"/>
  </cellStyleXfs>
  <cellXfs count="149">
    <xf numFmtId="0" fontId="0" fillId="0" borderId="0" xfId="0"/>
    <xf numFmtId="0" fontId="0" fillId="2" borderId="0" xfId="0" applyFill="1" applyBorder="1"/>
    <xf numFmtId="0" fontId="0" fillId="2" borderId="0" xfId="0" applyFill="1"/>
    <xf numFmtId="0" fontId="0" fillId="0" borderId="34" xfId="0" applyBorder="1" applyAlignment="1">
      <alignment horizontal="center"/>
    </xf>
    <xf numFmtId="0" fontId="2" fillId="2" borderId="0" xfId="0" applyFont="1" applyFill="1"/>
    <xf numFmtId="16" fontId="2" fillId="2" borderId="0" xfId="0" applyNumberFormat="1" applyFont="1" applyFill="1"/>
    <xf numFmtId="0" fontId="12" fillId="2" borderId="0" xfId="0" applyFont="1" applyFill="1"/>
    <xf numFmtId="0" fontId="0" fillId="0" borderId="34" xfId="0" applyBorder="1" applyAlignment="1" applyProtection="1">
      <alignment horizontal="center"/>
      <protection locked="0"/>
    </xf>
    <xf numFmtId="0" fontId="2" fillId="2" borderId="0" xfId="0" applyFont="1" applyFill="1" applyBorder="1"/>
    <xf numFmtId="0" fontId="0" fillId="2" borderId="32" xfId="0" applyFill="1" applyBorder="1"/>
    <xf numFmtId="16" fontId="12" fillId="2" borderId="0" xfId="0" applyNumberFormat="1" applyFont="1" applyFill="1"/>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164" fontId="6" fillId="2" borderId="42" xfId="0" applyNumberFormat="1" applyFont="1" applyFill="1" applyBorder="1" applyAlignment="1">
      <alignment horizontal="center" vertical="center"/>
    </xf>
    <xf numFmtId="164" fontId="6" fillId="2" borderId="15" xfId="0" applyNumberFormat="1" applyFont="1" applyFill="1" applyBorder="1" applyAlignment="1">
      <alignment horizontal="center" vertical="center"/>
    </xf>
    <xf numFmtId="164" fontId="6" fillId="2" borderId="41" xfId="0" applyNumberFormat="1" applyFont="1" applyFill="1" applyBorder="1" applyAlignment="1">
      <alignment horizontal="center" vertical="center"/>
    </xf>
    <xf numFmtId="164" fontId="6" fillId="2" borderId="21" xfId="0" applyNumberFormat="1" applyFont="1" applyFill="1" applyBorder="1" applyAlignment="1">
      <alignment horizontal="center" vertical="center"/>
    </xf>
    <xf numFmtId="0" fontId="0" fillId="2" borderId="1" xfId="0" applyFill="1" applyBorder="1" applyAlignment="1">
      <alignment horizontal="left" vertical="center" wrapText="1"/>
    </xf>
    <xf numFmtId="0" fontId="0" fillId="2" borderId="0" xfId="0" applyFill="1" applyBorder="1" applyAlignment="1">
      <alignment horizontal="left" vertical="center" wrapText="1"/>
    </xf>
    <xf numFmtId="0" fontId="0" fillId="2" borderId="16" xfId="0" applyFill="1" applyBorder="1" applyAlignment="1">
      <alignment horizontal="left" vertical="center" wrapText="1"/>
    </xf>
    <xf numFmtId="0" fontId="0" fillId="2" borderId="20" xfId="0" applyFill="1" applyBorder="1" applyAlignment="1">
      <alignment horizontal="left" vertical="center" wrapText="1"/>
    </xf>
    <xf numFmtId="0" fontId="0" fillId="2" borderId="19" xfId="0" applyFill="1" applyBorder="1" applyAlignment="1">
      <alignment horizontal="left" vertical="center" wrapText="1"/>
    </xf>
    <xf numFmtId="0" fontId="0" fillId="2" borderId="21" xfId="0" applyFill="1" applyBorder="1" applyAlignment="1">
      <alignment horizontal="left"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8" xfId="0" applyFont="1" applyFill="1" applyBorder="1" applyAlignment="1">
      <alignment horizontal="center" vertical="center"/>
    </xf>
    <xf numFmtId="0" fontId="7" fillId="5" borderId="5" xfId="0" applyFont="1" applyFill="1" applyBorder="1" applyAlignment="1">
      <alignment horizontal="center" vertical="center" wrapText="1"/>
    </xf>
    <xf numFmtId="0" fontId="14" fillId="2" borderId="17" xfId="1" applyFont="1" applyFill="1" applyBorder="1" applyAlignment="1">
      <alignment horizontal="center" vertical="center"/>
    </xf>
    <xf numFmtId="0" fontId="14" fillId="2" borderId="10" xfId="1" applyFont="1" applyFill="1" applyBorder="1" applyAlignment="1">
      <alignment horizontal="center" vertical="center"/>
    </xf>
    <xf numFmtId="9" fontId="6" fillId="2" borderId="11" xfId="0" applyNumberFormat="1" applyFont="1" applyFill="1" applyBorder="1" applyAlignment="1">
      <alignment horizontal="center" vertical="center"/>
    </xf>
    <xf numFmtId="0" fontId="6" fillId="2" borderId="12" xfId="0" applyFont="1" applyFill="1" applyBorder="1" applyAlignment="1">
      <alignment horizontal="center" vertical="center"/>
    </xf>
    <xf numFmtId="0" fontId="8" fillId="2" borderId="10" xfId="0" applyFont="1" applyFill="1" applyBorder="1" applyAlignment="1">
      <alignment horizontal="center" vertical="center" wrapText="1"/>
    </xf>
    <xf numFmtId="164" fontId="6" fillId="2" borderId="44" xfId="0" applyNumberFormat="1" applyFont="1" applyFill="1" applyBorder="1" applyAlignment="1">
      <alignment horizontal="center" vertical="center"/>
    </xf>
    <xf numFmtId="164" fontId="6" fillId="2" borderId="45" xfId="0" applyNumberFormat="1" applyFont="1" applyFill="1" applyBorder="1" applyAlignment="1">
      <alignment horizontal="center" vertical="center"/>
    </xf>
    <xf numFmtId="0" fontId="5" fillId="5" borderId="22" xfId="0" applyFont="1" applyFill="1" applyBorder="1" applyAlignment="1">
      <alignment horizontal="center" vertical="center"/>
    </xf>
    <xf numFmtId="0" fontId="5" fillId="5" borderId="23" xfId="0" applyFont="1" applyFill="1" applyBorder="1" applyAlignment="1">
      <alignment horizontal="center" vertical="center"/>
    </xf>
    <xf numFmtId="0" fontId="5" fillId="5" borderId="24" xfId="0" applyFont="1" applyFill="1" applyBorder="1" applyAlignment="1">
      <alignment horizontal="center" vertical="center"/>
    </xf>
    <xf numFmtId="0" fontId="5" fillId="5" borderId="25" xfId="0" applyFont="1" applyFill="1" applyBorder="1" applyAlignment="1">
      <alignment horizontal="center" vertical="center"/>
    </xf>
    <xf numFmtId="0" fontId="5" fillId="5" borderId="26" xfId="0" applyFont="1" applyFill="1" applyBorder="1" applyAlignment="1">
      <alignment horizontal="center" vertical="center"/>
    </xf>
    <xf numFmtId="0" fontId="5" fillId="5" borderId="27" xfId="0" applyFont="1" applyFill="1" applyBorder="1" applyAlignment="1">
      <alignment horizontal="center" vertical="center"/>
    </xf>
    <xf numFmtId="0" fontId="0" fillId="2" borderId="17" xfId="0" applyFill="1" applyBorder="1" applyAlignment="1">
      <alignment horizontal="left" vertical="center" wrapText="1"/>
    </xf>
    <xf numFmtId="0" fontId="0" fillId="2" borderId="10" xfId="0" applyFill="1" applyBorder="1" applyAlignment="1">
      <alignment horizontal="left" vertical="center" wrapText="1"/>
    </xf>
    <xf numFmtId="0" fontId="0" fillId="2" borderId="18" xfId="0" applyFill="1" applyBorder="1" applyAlignment="1">
      <alignment horizontal="left" vertical="center" wrapText="1"/>
    </xf>
    <xf numFmtId="0" fontId="0" fillId="2" borderId="49" xfId="0" applyFill="1" applyBorder="1" applyAlignment="1">
      <alignment horizontal="left" vertical="center" wrapText="1"/>
    </xf>
    <xf numFmtId="0" fontId="0" fillId="2" borderId="50" xfId="0" applyFill="1" applyBorder="1" applyAlignment="1">
      <alignment horizontal="left" vertical="center" wrapText="1"/>
    </xf>
    <xf numFmtId="0" fontId="0" fillId="2" borderId="51" xfId="0" applyFill="1" applyBorder="1" applyAlignment="1">
      <alignment horizontal="left" vertical="center" wrapText="1"/>
    </xf>
    <xf numFmtId="0" fontId="0" fillId="2" borderId="52" xfId="0" applyFill="1" applyBorder="1" applyAlignment="1">
      <alignment horizontal="left" vertical="center" wrapText="1"/>
    </xf>
    <xf numFmtId="0" fontId="0" fillId="2" borderId="53" xfId="0" applyFill="1" applyBorder="1" applyAlignment="1">
      <alignment horizontal="left" vertical="center" wrapText="1"/>
    </xf>
    <xf numFmtId="0" fontId="0" fillId="2" borderId="43" xfId="0" applyFill="1" applyBorder="1" applyAlignment="1">
      <alignment horizontal="left" vertical="center" wrapText="1"/>
    </xf>
    <xf numFmtId="0" fontId="14" fillId="2" borderId="6" xfId="1" applyFont="1" applyFill="1" applyBorder="1" applyAlignment="1">
      <alignment horizontal="center" vertical="center"/>
    </xf>
    <xf numFmtId="0" fontId="14" fillId="2" borderId="7" xfId="1" applyFont="1" applyFill="1" applyBorder="1" applyAlignment="1">
      <alignment horizontal="center" vertical="center"/>
    </xf>
    <xf numFmtId="9" fontId="6" fillId="2" borderId="12" xfId="0" applyNumberFormat="1" applyFont="1" applyFill="1" applyBorder="1" applyAlignment="1">
      <alignment horizontal="center" vertical="center"/>
    </xf>
    <xf numFmtId="0" fontId="6" fillId="2" borderId="46" xfId="0" applyFont="1" applyFill="1" applyBorder="1" applyAlignment="1">
      <alignment horizontal="center" vertical="center"/>
    </xf>
    <xf numFmtId="0" fontId="8" fillId="2" borderId="7"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16" xfId="0" applyFont="1" applyFill="1" applyBorder="1" applyAlignment="1">
      <alignment horizontal="center" vertical="center" wrapText="1"/>
    </xf>
    <xf numFmtId="164" fontId="6" fillId="2" borderId="43" xfId="0" applyNumberFormat="1" applyFont="1" applyFill="1" applyBorder="1" applyAlignment="1">
      <alignment horizontal="center" vertical="center"/>
    </xf>
    <xf numFmtId="0" fontId="0" fillId="2" borderId="47" xfId="0" applyFill="1" applyBorder="1" applyAlignment="1">
      <alignment horizontal="center" vertical="center"/>
    </xf>
    <xf numFmtId="0" fontId="0" fillId="2" borderId="5" xfId="0" applyFill="1" applyBorder="1" applyAlignment="1">
      <alignment horizontal="center" vertical="center"/>
    </xf>
    <xf numFmtId="0" fontId="0" fillId="2" borderId="48" xfId="0" applyFill="1" applyBorder="1" applyAlignment="1">
      <alignment horizontal="center" vertical="center"/>
    </xf>
    <xf numFmtId="0" fontId="0" fillId="2" borderId="16" xfId="0" applyFont="1" applyFill="1" applyBorder="1" applyAlignment="1">
      <alignment horizontal="center" textRotation="90" wrapText="1"/>
    </xf>
    <xf numFmtId="0" fontId="0" fillId="2" borderId="21" xfId="0" applyFont="1" applyFill="1" applyBorder="1" applyAlignment="1">
      <alignment horizontal="center" textRotation="90" wrapText="1"/>
    </xf>
    <xf numFmtId="0" fontId="11" fillId="7" borderId="38" xfId="0" applyFont="1" applyFill="1" applyBorder="1" applyAlignment="1">
      <alignment horizontal="center" vertical="center"/>
    </xf>
    <xf numFmtId="0" fontId="11" fillId="7" borderId="39" xfId="0" applyFont="1" applyFill="1" applyBorder="1" applyAlignment="1">
      <alignment horizontal="center" vertical="center"/>
    </xf>
    <xf numFmtId="0" fontId="11" fillId="7" borderId="40" xfId="0" applyFont="1" applyFill="1" applyBorder="1" applyAlignment="1">
      <alignment horizontal="center" vertical="center"/>
    </xf>
    <xf numFmtId="0" fontId="12" fillId="8" borderId="35" xfId="0" applyFont="1" applyFill="1" applyBorder="1" applyAlignment="1">
      <alignment horizontal="center"/>
    </xf>
    <xf numFmtId="0" fontId="12" fillId="8" borderId="36" xfId="0" applyFont="1" applyFill="1" applyBorder="1" applyAlignment="1">
      <alignment horizontal="center"/>
    </xf>
    <xf numFmtId="0" fontId="12" fillId="8" borderId="37" xfId="0" applyFont="1" applyFill="1" applyBorder="1" applyAlignment="1">
      <alignment horizontal="center"/>
    </xf>
    <xf numFmtId="0" fontId="10" fillId="7" borderId="1" xfId="0" applyFont="1" applyFill="1" applyBorder="1" applyAlignment="1">
      <alignment horizontal="center" vertical="center"/>
    </xf>
    <xf numFmtId="0" fontId="10" fillId="7" borderId="0" xfId="0" applyFont="1" applyFill="1" applyBorder="1" applyAlignment="1">
      <alignment horizontal="center" vertical="center"/>
    </xf>
    <xf numFmtId="0" fontId="1" fillId="0" borderId="20" xfId="0" applyFont="1" applyBorder="1" applyAlignment="1">
      <alignment horizontal="center" wrapText="1"/>
    </xf>
    <xf numFmtId="0" fontId="1" fillId="0" borderId="19" xfId="0" applyFont="1" applyBorder="1" applyAlignment="1">
      <alignment horizontal="center" wrapText="1"/>
    </xf>
    <xf numFmtId="0" fontId="1" fillId="0" borderId="21" xfId="0" applyFont="1" applyBorder="1" applyAlignment="1">
      <alignment horizontal="center" wrapText="1"/>
    </xf>
    <xf numFmtId="0" fontId="11" fillId="7" borderId="13"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0" fillId="9" borderId="1" xfId="0" applyFill="1" applyBorder="1" applyAlignment="1">
      <alignment horizontal="center" vertical="center" wrapText="1"/>
    </xf>
    <xf numFmtId="0" fontId="0" fillId="9" borderId="0" xfId="0" applyFill="1" applyBorder="1" applyAlignment="1">
      <alignment horizontal="center" vertical="center" wrapText="1"/>
    </xf>
    <xf numFmtId="0" fontId="0" fillId="9" borderId="28" xfId="0" applyFill="1" applyBorder="1" applyAlignment="1">
      <alignment horizontal="center" vertical="center" wrapText="1"/>
    </xf>
    <xf numFmtId="0" fontId="0" fillId="9" borderId="29" xfId="0" applyFill="1" applyBorder="1" applyAlignment="1">
      <alignment horizontal="center" vertical="center" wrapText="1"/>
    </xf>
    <xf numFmtId="0" fontId="0" fillId="10" borderId="31" xfId="0" applyFill="1" applyBorder="1" applyAlignment="1">
      <alignment horizontal="center" vertical="center" wrapText="1"/>
    </xf>
    <xf numFmtId="0" fontId="0" fillId="10" borderId="32" xfId="0" applyFill="1" applyBorder="1" applyAlignment="1">
      <alignment horizontal="center" vertical="center" wrapText="1"/>
    </xf>
    <xf numFmtId="0" fontId="0" fillId="10" borderId="33"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0" xfId="0" applyFill="1" applyBorder="1" applyAlignment="1">
      <alignment horizontal="center" vertical="center" wrapText="1"/>
    </xf>
    <xf numFmtId="0" fontId="0" fillId="10" borderId="16" xfId="0" applyFill="1" applyBorder="1" applyAlignment="1">
      <alignment horizontal="center" vertical="center" wrapText="1"/>
    </xf>
    <xf numFmtId="0" fontId="0" fillId="10" borderId="28" xfId="0" applyFill="1" applyBorder="1" applyAlignment="1">
      <alignment horizontal="center" vertical="center" wrapText="1"/>
    </xf>
    <xf numFmtId="0" fontId="0" fillId="10" borderId="29" xfId="0" applyFill="1" applyBorder="1" applyAlignment="1">
      <alignment horizontal="center" vertical="center" wrapText="1"/>
    </xf>
    <xf numFmtId="0" fontId="0" fillId="10" borderId="30" xfId="0"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0" borderId="47" xfId="0" applyFill="1" applyBorder="1" applyAlignment="1">
      <alignment horizontal="center" vertical="center"/>
    </xf>
    <xf numFmtId="0" fontId="0" fillId="0" borderId="5" xfId="0" applyFill="1" applyBorder="1" applyAlignment="1">
      <alignment horizontal="center" vertical="center"/>
    </xf>
    <xf numFmtId="0" fontId="0" fillId="0" borderId="48" xfId="0" applyFill="1" applyBorder="1" applyAlignment="1">
      <alignment horizontal="center" vertical="center"/>
    </xf>
    <xf numFmtId="0" fontId="0" fillId="9" borderId="31" xfId="0" applyFill="1" applyBorder="1" applyAlignment="1">
      <alignment horizontal="center" vertical="center" wrapText="1"/>
    </xf>
    <xf numFmtId="0" fontId="0" fillId="9" borderId="32" xfId="0" applyFill="1" applyBorder="1" applyAlignment="1">
      <alignment horizontal="center" vertical="center" wrapText="1"/>
    </xf>
    <xf numFmtId="0" fontId="0" fillId="9" borderId="33" xfId="0" applyFill="1" applyBorder="1" applyAlignment="1">
      <alignment horizontal="center" vertical="center" wrapText="1"/>
    </xf>
    <xf numFmtId="0" fontId="0" fillId="9" borderId="16" xfId="0" applyFill="1" applyBorder="1" applyAlignment="1">
      <alignment horizontal="center" vertical="center" wrapText="1"/>
    </xf>
    <xf numFmtId="0" fontId="0" fillId="9" borderId="30" xfId="0" applyFill="1" applyBorder="1" applyAlignment="1">
      <alignment horizontal="center" vertical="center" wrapText="1"/>
    </xf>
    <xf numFmtId="0" fontId="12" fillId="10" borderId="31" xfId="0" applyFont="1" applyFill="1" applyBorder="1" applyAlignment="1">
      <alignment horizontal="center" vertical="center" wrapText="1"/>
    </xf>
    <xf numFmtId="0" fontId="12" fillId="10" borderId="32" xfId="0" applyFont="1" applyFill="1" applyBorder="1" applyAlignment="1">
      <alignment horizontal="center" vertical="center" wrapText="1"/>
    </xf>
    <xf numFmtId="0" fontId="12" fillId="10" borderId="33"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10" borderId="0" xfId="0" applyFont="1" applyFill="1" applyBorder="1" applyAlignment="1">
      <alignment horizontal="center" vertical="center" wrapText="1"/>
    </xf>
    <xf numFmtId="0" fontId="12" fillId="10" borderId="16" xfId="0" applyFont="1" applyFill="1" applyBorder="1" applyAlignment="1">
      <alignment horizontal="center" vertical="center" wrapText="1"/>
    </xf>
    <xf numFmtId="0" fontId="12" fillId="10" borderId="28" xfId="0" applyFont="1" applyFill="1" applyBorder="1" applyAlignment="1">
      <alignment horizontal="center" vertical="center" wrapText="1"/>
    </xf>
    <xf numFmtId="0" fontId="12" fillId="10" borderId="29" xfId="0" applyFont="1" applyFill="1" applyBorder="1" applyAlignment="1">
      <alignment horizontal="center" vertical="center" wrapText="1"/>
    </xf>
    <xf numFmtId="0" fontId="12" fillId="10" borderId="30"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29" xfId="0" applyFont="1" applyFill="1" applyBorder="1" applyAlignment="1">
      <alignment horizontal="center" vertical="center" wrapText="1"/>
    </xf>
    <xf numFmtId="0" fontId="4" fillId="4" borderId="13" xfId="0" applyFont="1" applyFill="1" applyBorder="1" applyAlignment="1" applyProtection="1">
      <alignment horizontal="center" vertical="center" wrapText="1"/>
      <protection locked="0"/>
    </xf>
    <xf numFmtId="0" fontId="4" fillId="4" borderId="14"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20" xfId="0" applyFont="1" applyFill="1" applyBorder="1" applyAlignment="1" applyProtection="1">
      <alignment horizontal="center" vertical="center" wrapText="1"/>
      <protection locked="0"/>
    </xf>
    <xf numFmtId="0" fontId="4" fillId="4" borderId="19" xfId="0" applyFont="1" applyFill="1" applyBorder="1" applyAlignment="1" applyProtection="1">
      <alignment horizontal="center" vertical="center" wrapText="1"/>
      <protection locked="0"/>
    </xf>
    <xf numFmtId="0" fontId="4" fillId="4" borderId="21" xfId="0" applyFont="1" applyFill="1" applyBorder="1" applyAlignment="1" applyProtection="1">
      <alignment horizontal="center" vertical="center" wrapText="1"/>
      <protection locked="0"/>
    </xf>
    <xf numFmtId="0" fontId="16" fillId="4" borderId="13"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6" fillId="4" borderId="21" xfId="0" applyFont="1" applyFill="1" applyBorder="1" applyAlignment="1">
      <alignment horizontal="center" vertical="center" wrapText="1"/>
    </xf>
  </cellXfs>
  <cellStyles count="2">
    <cellStyle name="Hipervínculo" xfId="1" builtinId="8"/>
    <cellStyle name="Normal" xfId="0" builtinId="0"/>
  </cellStyles>
  <dxfs count="99">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1" Type="http://schemas.openxmlformats.org/officeDocument/2006/relationships/hyperlink" Target="#Portada!A1"/></Relationships>
</file>

<file path=xl/drawings/_rels/drawing6.xml.rels><?xml version="1.0" encoding="UTF-8" standalone="yes"?>
<Relationships xmlns="http://schemas.openxmlformats.org/package/2006/relationships"><Relationship Id="rId1" Type="http://schemas.openxmlformats.org/officeDocument/2006/relationships/hyperlink" Target="#Portada!A1"/></Relationships>
</file>

<file path=xl/drawings/drawing1.xml><?xml version="1.0" encoding="utf-8"?>
<xdr:wsDr xmlns:xdr="http://schemas.openxmlformats.org/drawingml/2006/spreadsheetDrawing" xmlns:a="http://schemas.openxmlformats.org/drawingml/2006/main">
  <xdr:twoCellAnchor>
    <xdr:from>
      <xdr:col>2</xdr:col>
      <xdr:colOff>0</xdr:colOff>
      <xdr:row>21</xdr:row>
      <xdr:rowOff>0</xdr:rowOff>
    </xdr:from>
    <xdr:to>
      <xdr:col>4</xdr:col>
      <xdr:colOff>142875</xdr:colOff>
      <xdr:row>25</xdr:row>
      <xdr:rowOff>85725</xdr:rowOff>
    </xdr:to>
    <xdr:sp macro="" textlink="">
      <xdr:nvSpPr>
        <xdr:cNvPr id="2" name="1 Elipse">
          <a:hlinkClick xmlns:r="http://schemas.openxmlformats.org/officeDocument/2006/relationships" r:id="rId1"/>
        </xdr:cNvPr>
        <xdr:cNvSpPr/>
      </xdr:nvSpPr>
      <xdr:spPr>
        <a:xfrm>
          <a:off x="762000" y="5058833"/>
          <a:ext cx="1666875" cy="847725"/>
        </a:xfrm>
        <a:prstGeom prst="ellipse">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ctr"/>
          <a:r>
            <a:rPr lang="es-ES" sz="1400" b="1"/>
            <a:t>Volver a Portada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23</xdr:row>
      <xdr:rowOff>0</xdr:rowOff>
    </xdr:from>
    <xdr:to>
      <xdr:col>4</xdr:col>
      <xdr:colOff>142875</xdr:colOff>
      <xdr:row>27</xdr:row>
      <xdr:rowOff>85725</xdr:rowOff>
    </xdr:to>
    <xdr:sp macro="" textlink="">
      <xdr:nvSpPr>
        <xdr:cNvPr id="2" name="1 Elipse">
          <a:hlinkClick xmlns:r="http://schemas.openxmlformats.org/officeDocument/2006/relationships" r:id="rId1"/>
        </xdr:cNvPr>
        <xdr:cNvSpPr/>
      </xdr:nvSpPr>
      <xdr:spPr>
        <a:xfrm>
          <a:off x="762000" y="5408083"/>
          <a:ext cx="1666875" cy="847725"/>
        </a:xfrm>
        <a:prstGeom prst="ellipse">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ctr"/>
          <a:r>
            <a:rPr lang="es-ES" sz="1400" b="1"/>
            <a:t>Volver a Portada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11</xdr:row>
      <xdr:rowOff>0</xdr:rowOff>
    </xdr:from>
    <xdr:to>
      <xdr:col>4</xdr:col>
      <xdr:colOff>142875</xdr:colOff>
      <xdr:row>15</xdr:row>
      <xdr:rowOff>85725</xdr:rowOff>
    </xdr:to>
    <xdr:sp macro="" textlink="">
      <xdr:nvSpPr>
        <xdr:cNvPr id="2" name="1 Elipse">
          <a:hlinkClick xmlns:r="http://schemas.openxmlformats.org/officeDocument/2006/relationships" r:id="rId1"/>
        </xdr:cNvPr>
        <xdr:cNvSpPr/>
      </xdr:nvSpPr>
      <xdr:spPr>
        <a:xfrm>
          <a:off x="762000" y="2381250"/>
          <a:ext cx="1666875" cy="847725"/>
        </a:xfrm>
        <a:prstGeom prst="ellipse">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ctr"/>
          <a:r>
            <a:rPr lang="es-ES" sz="1400" b="1"/>
            <a:t>Volver a Portada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666751</xdr:colOff>
      <xdr:row>14</xdr:row>
      <xdr:rowOff>10584</xdr:rowOff>
    </xdr:from>
    <xdr:to>
      <xdr:col>4</xdr:col>
      <xdr:colOff>47626</xdr:colOff>
      <xdr:row>18</xdr:row>
      <xdr:rowOff>85726</xdr:rowOff>
    </xdr:to>
    <xdr:sp macro="" textlink="">
      <xdr:nvSpPr>
        <xdr:cNvPr id="3" name="2 Elipse">
          <a:hlinkClick xmlns:r="http://schemas.openxmlformats.org/officeDocument/2006/relationships" r:id="rId1"/>
        </xdr:cNvPr>
        <xdr:cNvSpPr/>
      </xdr:nvSpPr>
      <xdr:spPr>
        <a:xfrm>
          <a:off x="666751" y="3143251"/>
          <a:ext cx="1666875" cy="847725"/>
        </a:xfrm>
        <a:prstGeom prst="ellipse">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ctr"/>
          <a:r>
            <a:rPr lang="es-ES" sz="1400" b="1"/>
            <a:t>Volver a Portada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29</xdr:row>
      <xdr:rowOff>0</xdr:rowOff>
    </xdr:from>
    <xdr:to>
      <xdr:col>4</xdr:col>
      <xdr:colOff>142875</xdr:colOff>
      <xdr:row>33</xdr:row>
      <xdr:rowOff>85725</xdr:rowOff>
    </xdr:to>
    <xdr:sp macro="" textlink="">
      <xdr:nvSpPr>
        <xdr:cNvPr id="2" name="1 Elipse">
          <a:hlinkClick xmlns:r="http://schemas.openxmlformats.org/officeDocument/2006/relationships" r:id="rId1"/>
        </xdr:cNvPr>
        <xdr:cNvSpPr/>
      </xdr:nvSpPr>
      <xdr:spPr>
        <a:xfrm>
          <a:off x="762000" y="6773333"/>
          <a:ext cx="1666875" cy="847725"/>
        </a:xfrm>
        <a:prstGeom prst="ellipse">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ctr"/>
          <a:r>
            <a:rPr lang="es-ES" sz="1400" b="1"/>
            <a:t>Volver a Portada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423334</xdr:colOff>
      <xdr:row>30</xdr:row>
      <xdr:rowOff>95251</xdr:rowOff>
    </xdr:from>
    <xdr:to>
      <xdr:col>3</xdr:col>
      <xdr:colOff>566209</xdr:colOff>
      <xdr:row>34</xdr:row>
      <xdr:rowOff>180976</xdr:rowOff>
    </xdr:to>
    <xdr:sp macro="" textlink="">
      <xdr:nvSpPr>
        <xdr:cNvPr id="2" name="1 Elipse">
          <a:hlinkClick xmlns:r="http://schemas.openxmlformats.org/officeDocument/2006/relationships" r:id="rId1"/>
        </xdr:cNvPr>
        <xdr:cNvSpPr/>
      </xdr:nvSpPr>
      <xdr:spPr>
        <a:xfrm>
          <a:off x="423334" y="7143751"/>
          <a:ext cx="1666875" cy="847725"/>
        </a:xfrm>
        <a:prstGeom prst="ellipse">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ctr"/>
          <a:r>
            <a:rPr lang="es-ES" sz="1400" b="1"/>
            <a:t>Volver a Portada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8"/>
  <sheetViews>
    <sheetView workbookViewId="0">
      <selection activeCell="L3" sqref="L3"/>
    </sheetView>
  </sheetViews>
  <sheetFormatPr baseColWidth="10" defaultRowHeight="15" x14ac:dyDescent="0.25"/>
  <cols>
    <col min="1" max="1" width="5.85546875" style="1" customWidth="1"/>
    <col min="2" max="10" width="11.42578125" style="1"/>
    <col min="11" max="11" width="6.42578125" style="1" customWidth="1"/>
    <col min="12" max="16384" width="11.42578125" style="1"/>
  </cols>
  <sheetData>
    <row r="1" spans="2:17" ht="15.75" thickBot="1" x14ac:dyDescent="0.3"/>
    <row r="2" spans="2:17" ht="15" customHeight="1" x14ac:dyDescent="0.25">
      <c r="B2" s="61" t="s">
        <v>3</v>
      </c>
      <c r="C2" s="62"/>
      <c r="D2" s="62"/>
      <c r="E2" s="62"/>
      <c r="F2" s="62"/>
      <c r="G2" s="62"/>
      <c r="H2" s="62"/>
      <c r="I2" s="62"/>
      <c r="J2" s="63"/>
    </row>
    <row r="3" spans="2:17" ht="15.75" customHeight="1" x14ac:dyDescent="0.25">
      <c r="B3" s="64"/>
      <c r="C3" s="65"/>
      <c r="D3" s="65"/>
      <c r="E3" s="65"/>
      <c r="F3" s="65"/>
      <c r="G3" s="65"/>
      <c r="H3" s="65"/>
      <c r="I3" s="65"/>
      <c r="J3" s="66"/>
    </row>
    <row r="4" spans="2:17" ht="15" customHeight="1" x14ac:dyDescent="0.25">
      <c r="B4" s="64"/>
      <c r="C4" s="65"/>
      <c r="D4" s="65"/>
      <c r="E4" s="65"/>
      <c r="F4" s="65"/>
      <c r="G4" s="65"/>
      <c r="H4" s="65"/>
      <c r="I4" s="65"/>
      <c r="J4" s="66"/>
    </row>
    <row r="5" spans="2:17" ht="15.75" customHeight="1" thickBot="1" x14ac:dyDescent="0.3">
      <c r="B5" s="64"/>
      <c r="C5" s="65"/>
      <c r="D5" s="65"/>
      <c r="E5" s="65"/>
      <c r="F5" s="65"/>
      <c r="G5" s="65"/>
      <c r="H5" s="65"/>
      <c r="I5" s="65"/>
      <c r="J5" s="66"/>
    </row>
    <row r="6" spans="2:17" ht="15" customHeight="1" x14ac:dyDescent="0.25">
      <c r="B6" s="143" t="s">
        <v>183</v>
      </c>
      <c r="C6" s="144"/>
      <c r="D6" s="144"/>
      <c r="E6" s="145"/>
      <c r="F6" s="137"/>
      <c r="G6" s="138"/>
      <c r="H6" s="138"/>
      <c r="I6" s="138"/>
      <c r="J6" s="139"/>
    </row>
    <row r="7" spans="2:17" ht="15.75" customHeight="1" thickBot="1" x14ac:dyDescent="0.3">
      <c r="B7" s="146"/>
      <c r="C7" s="147"/>
      <c r="D7" s="147"/>
      <c r="E7" s="148"/>
      <c r="F7" s="140"/>
      <c r="G7" s="141"/>
      <c r="H7" s="141"/>
      <c r="I7" s="141"/>
      <c r="J7" s="142"/>
    </row>
    <row r="8" spans="2:17" ht="15" customHeight="1" x14ac:dyDescent="0.25">
      <c r="B8" s="67" t="s">
        <v>8</v>
      </c>
      <c r="C8" s="68"/>
      <c r="D8" s="68"/>
      <c r="E8" s="68"/>
      <c r="F8" s="68"/>
      <c r="G8" s="68"/>
      <c r="H8" s="68"/>
      <c r="I8" s="68"/>
      <c r="J8" s="69"/>
    </row>
    <row r="9" spans="2:17" ht="15.75" customHeight="1" thickBot="1" x14ac:dyDescent="0.3">
      <c r="B9" s="67"/>
      <c r="C9" s="68"/>
      <c r="D9" s="68"/>
      <c r="E9" s="68"/>
      <c r="F9" s="68"/>
      <c r="G9" s="68"/>
      <c r="H9" s="68"/>
      <c r="I9" s="68"/>
      <c r="J9" s="69"/>
    </row>
    <row r="10" spans="2:17" x14ac:dyDescent="0.25">
      <c r="B10" s="25" t="s">
        <v>0</v>
      </c>
      <c r="C10" s="26"/>
      <c r="D10" s="26"/>
      <c r="E10" s="26"/>
      <c r="F10" s="26"/>
      <c r="G10" s="26"/>
      <c r="H10" s="29" t="s">
        <v>1</v>
      </c>
      <c r="I10" s="31" t="s">
        <v>7</v>
      </c>
      <c r="J10" s="59" t="s">
        <v>159</v>
      </c>
      <c r="L10" s="39" t="s">
        <v>11</v>
      </c>
      <c r="M10" s="40"/>
      <c r="N10" s="40"/>
      <c r="O10" s="40"/>
      <c r="P10" s="40"/>
      <c r="Q10" s="41"/>
    </row>
    <row r="11" spans="2:17" ht="15.75" customHeight="1" thickBot="1" x14ac:dyDescent="0.3">
      <c r="B11" s="27"/>
      <c r="C11" s="28"/>
      <c r="D11" s="28"/>
      <c r="E11" s="28"/>
      <c r="F11" s="28"/>
      <c r="G11" s="28"/>
      <c r="H11" s="30"/>
      <c r="I11" s="31"/>
      <c r="J11" s="60"/>
      <c r="L11" s="42"/>
      <c r="M11" s="43"/>
      <c r="N11" s="43"/>
      <c r="O11" s="43"/>
      <c r="P11" s="43"/>
      <c r="Q11" s="44"/>
    </row>
    <row r="12" spans="2:17" ht="15" customHeight="1" x14ac:dyDescent="0.25">
      <c r="B12" s="32" t="s">
        <v>9</v>
      </c>
      <c r="C12" s="33"/>
      <c r="D12" s="33"/>
      <c r="E12" s="33"/>
      <c r="F12" s="33"/>
      <c r="G12" s="33"/>
      <c r="H12" s="34">
        <v>0.08</v>
      </c>
      <c r="I12" s="36" t="str">
        <f>'Título e Introducción'!U32</f>
        <v>Pendiente de evaluar</v>
      </c>
      <c r="J12" s="70">
        <f>'Título e Introducción'!AG21</f>
        <v>0</v>
      </c>
      <c r="L12" s="45" t="s">
        <v>161</v>
      </c>
      <c r="M12" s="46"/>
      <c r="N12" s="46"/>
      <c r="O12" s="46"/>
      <c r="P12" s="46"/>
      <c r="Q12" s="47"/>
    </row>
    <row r="13" spans="2:17" x14ac:dyDescent="0.25">
      <c r="B13" s="32"/>
      <c r="C13" s="33"/>
      <c r="D13" s="33"/>
      <c r="E13" s="33"/>
      <c r="F13" s="33"/>
      <c r="G13" s="33"/>
      <c r="H13" s="35"/>
      <c r="I13" s="36"/>
      <c r="J13" s="37"/>
      <c r="L13" s="45"/>
      <c r="M13" s="46"/>
      <c r="N13" s="46"/>
      <c r="O13" s="46"/>
      <c r="P13" s="46"/>
      <c r="Q13" s="47"/>
    </row>
    <row r="14" spans="2:17" ht="15" customHeight="1" x14ac:dyDescent="0.25">
      <c r="B14" s="32" t="s">
        <v>4</v>
      </c>
      <c r="C14" s="33"/>
      <c r="D14" s="33"/>
      <c r="E14" s="33"/>
      <c r="F14" s="33"/>
      <c r="G14" s="33"/>
      <c r="H14" s="56">
        <v>0.16</v>
      </c>
      <c r="I14" s="36" t="str">
        <f>Método!U32</f>
        <v>Pendiente de evaluar</v>
      </c>
      <c r="J14" s="37">
        <f>Método!AG24</f>
        <v>0</v>
      </c>
      <c r="L14" s="45" t="s">
        <v>12</v>
      </c>
      <c r="M14" s="46"/>
      <c r="N14" s="46"/>
      <c r="O14" s="46"/>
      <c r="P14" s="46"/>
      <c r="Q14" s="47"/>
    </row>
    <row r="15" spans="2:17" ht="15" customHeight="1" x14ac:dyDescent="0.25">
      <c r="B15" s="32"/>
      <c r="C15" s="33"/>
      <c r="D15" s="33"/>
      <c r="E15" s="33"/>
      <c r="F15" s="33"/>
      <c r="G15" s="33"/>
      <c r="H15" s="35"/>
      <c r="I15" s="36"/>
      <c r="J15" s="37"/>
      <c r="L15" s="45"/>
      <c r="M15" s="46"/>
      <c r="N15" s="46"/>
      <c r="O15" s="46"/>
      <c r="P15" s="46"/>
      <c r="Q15" s="47"/>
    </row>
    <row r="16" spans="2:17" ht="15" customHeight="1" x14ac:dyDescent="0.25">
      <c r="B16" s="32" t="s">
        <v>2</v>
      </c>
      <c r="C16" s="33"/>
      <c r="D16" s="33"/>
      <c r="E16" s="33"/>
      <c r="F16" s="33"/>
      <c r="G16" s="33"/>
      <c r="H16" s="56">
        <v>0.08</v>
      </c>
      <c r="I16" s="36" t="str">
        <f>Resultados!U32</f>
        <v>Pendiente de evaluar</v>
      </c>
      <c r="J16" s="37">
        <f>Resultados!AG12</f>
        <v>0</v>
      </c>
      <c r="L16" s="45" t="s">
        <v>163</v>
      </c>
      <c r="M16" s="46"/>
      <c r="N16" s="46"/>
      <c r="O16" s="46"/>
      <c r="P16" s="46"/>
      <c r="Q16" s="47"/>
    </row>
    <row r="17" spans="2:17" ht="15" customHeight="1" x14ac:dyDescent="0.25">
      <c r="B17" s="32"/>
      <c r="C17" s="33"/>
      <c r="D17" s="33"/>
      <c r="E17" s="33"/>
      <c r="F17" s="33"/>
      <c r="G17" s="33"/>
      <c r="H17" s="35"/>
      <c r="I17" s="36"/>
      <c r="J17" s="37"/>
      <c r="L17" s="45"/>
      <c r="M17" s="46"/>
      <c r="N17" s="46"/>
      <c r="O17" s="46"/>
      <c r="P17" s="46"/>
      <c r="Q17" s="47"/>
    </row>
    <row r="18" spans="2:17" ht="15" customHeight="1" x14ac:dyDescent="0.25">
      <c r="B18" s="32" t="s">
        <v>10</v>
      </c>
      <c r="C18" s="33"/>
      <c r="D18" s="33"/>
      <c r="E18" s="33"/>
      <c r="F18" s="33"/>
      <c r="G18" s="33"/>
      <c r="H18" s="56">
        <v>0.08</v>
      </c>
      <c r="I18" s="36" t="str">
        <f>'Discusión y conclusiones'!U32</f>
        <v>Pendiente de evaluar</v>
      </c>
      <c r="J18" s="37">
        <f>'Discusión y conclusiones'!AG15</f>
        <v>0</v>
      </c>
      <c r="L18" s="45"/>
      <c r="M18" s="46"/>
      <c r="N18" s="46"/>
      <c r="O18" s="46"/>
      <c r="P18" s="46"/>
      <c r="Q18" s="47"/>
    </row>
    <row r="19" spans="2:17" ht="15" customHeight="1" x14ac:dyDescent="0.25">
      <c r="B19" s="32"/>
      <c r="C19" s="33"/>
      <c r="D19" s="33"/>
      <c r="E19" s="33"/>
      <c r="F19" s="33"/>
      <c r="G19" s="33"/>
      <c r="H19" s="35"/>
      <c r="I19" s="36"/>
      <c r="J19" s="37"/>
      <c r="L19" s="48" t="s">
        <v>13</v>
      </c>
      <c r="M19" s="49"/>
      <c r="N19" s="49"/>
      <c r="O19" s="49"/>
      <c r="P19" s="49"/>
      <c r="Q19" s="50"/>
    </row>
    <row r="20" spans="2:17" ht="15" customHeight="1" x14ac:dyDescent="0.25">
      <c r="B20" s="32" t="s">
        <v>5</v>
      </c>
      <c r="C20" s="33"/>
      <c r="D20" s="33"/>
      <c r="E20" s="33"/>
      <c r="F20" s="33"/>
      <c r="G20" s="33"/>
      <c r="H20" s="56">
        <v>0.1</v>
      </c>
      <c r="I20" s="36" t="str">
        <f>'Aspectos Formales'!U32</f>
        <v>Pendiente de evaluar</v>
      </c>
      <c r="J20" s="37">
        <f>'Aspectos Formales'!AG30</f>
        <v>0</v>
      </c>
      <c r="L20" s="19"/>
      <c r="M20" s="20"/>
      <c r="N20" s="20"/>
      <c r="O20" s="20"/>
      <c r="P20" s="20"/>
      <c r="Q20" s="21"/>
    </row>
    <row r="21" spans="2:17" ht="15" customHeight="1" x14ac:dyDescent="0.25">
      <c r="B21" s="32"/>
      <c r="C21" s="33"/>
      <c r="D21" s="33"/>
      <c r="E21" s="33"/>
      <c r="F21" s="33"/>
      <c r="G21" s="33"/>
      <c r="H21" s="35"/>
      <c r="I21" s="36"/>
      <c r="J21" s="37"/>
      <c r="L21" s="51"/>
      <c r="M21" s="52"/>
      <c r="N21" s="52"/>
      <c r="O21" s="52"/>
      <c r="P21" s="52"/>
      <c r="Q21" s="53"/>
    </row>
    <row r="22" spans="2:17" ht="15" customHeight="1" x14ac:dyDescent="0.25">
      <c r="B22" s="32" t="s">
        <v>6</v>
      </c>
      <c r="C22" s="33"/>
      <c r="D22" s="33"/>
      <c r="E22" s="33"/>
      <c r="F22" s="33"/>
      <c r="G22" s="33"/>
      <c r="H22" s="56">
        <v>0.3</v>
      </c>
      <c r="I22" s="36" t="str">
        <f>'Defensa TFM'!U32</f>
        <v>Pendiente de evaluar</v>
      </c>
      <c r="J22" s="37">
        <f>'Defensa TFM'!AG27</f>
        <v>0</v>
      </c>
      <c r="L22" s="19" t="s">
        <v>164</v>
      </c>
      <c r="M22" s="20"/>
      <c r="N22" s="20"/>
      <c r="O22" s="20"/>
      <c r="P22" s="20"/>
      <c r="Q22" s="21"/>
    </row>
    <row r="23" spans="2:17" ht="15" customHeight="1" thickBot="1" x14ac:dyDescent="0.3">
      <c r="B23" s="54"/>
      <c r="C23" s="55"/>
      <c r="D23" s="55"/>
      <c r="E23" s="55"/>
      <c r="F23" s="55"/>
      <c r="G23" s="55"/>
      <c r="H23" s="57"/>
      <c r="I23" s="58"/>
      <c r="J23" s="38"/>
      <c r="L23" s="22"/>
      <c r="M23" s="23"/>
      <c r="N23" s="23"/>
      <c r="O23" s="23"/>
      <c r="P23" s="23"/>
      <c r="Q23" s="24"/>
    </row>
    <row r="24" spans="2:17" ht="15" customHeight="1" x14ac:dyDescent="0.25">
      <c r="I24" s="8">
        <f>IF(AND(I12="Evaluado",I14="Evaluado",I16="Evaluado",I18="Evaluado",I20="Evaluado",I22="Evaluado"),1,0)</f>
        <v>0</v>
      </c>
      <c r="L24" s="19" t="s">
        <v>174</v>
      </c>
      <c r="M24" s="20"/>
      <c r="N24" s="20"/>
      <c r="O24" s="20"/>
      <c r="P24" s="20"/>
      <c r="Q24" s="21"/>
    </row>
    <row r="25" spans="2:17" ht="15" customHeight="1" thickBot="1" x14ac:dyDescent="0.3">
      <c r="L25" s="22"/>
      <c r="M25" s="23"/>
      <c r="N25" s="23"/>
      <c r="O25" s="23"/>
      <c r="P25" s="23"/>
      <c r="Q25" s="24"/>
    </row>
    <row r="26" spans="2:17" ht="15" customHeight="1" thickBot="1" x14ac:dyDescent="0.3"/>
    <row r="27" spans="2:17" ht="15.75" customHeight="1" x14ac:dyDescent="0.25">
      <c r="B27" s="11" t="s">
        <v>158</v>
      </c>
      <c r="C27" s="12"/>
      <c r="D27" s="12"/>
      <c r="E27" s="12"/>
      <c r="F27" s="12"/>
      <c r="G27" s="12"/>
      <c r="H27" s="15" t="str">
        <f>IF(I24=0,"",SUM(J12:J23)/10)</f>
        <v/>
      </c>
      <c r="I27" s="16"/>
    </row>
    <row r="28" spans="2:17" ht="15" customHeight="1" thickBot="1" x14ac:dyDescent="0.3">
      <c r="B28" s="13"/>
      <c r="C28" s="14"/>
      <c r="D28" s="14"/>
      <c r="E28" s="14"/>
      <c r="F28" s="14"/>
      <c r="G28" s="14"/>
      <c r="H28" s="17"/>
      <c r="I28" s="18"/>
    </row>
    <row r="29" spans="2:17" ht="15" customHeight="1" x14ac:dyDescent="0.25">
      <c r="B29" s="11" t="s">
        <v>160</v>
      </c>
      <c r="C29" s="12"/>
      <c r="D29" s="12"/>
      <c r="E29" s="12"/>
      <c r="F29" s="12"/>
      <c r="G29" s="12"/>
      <c r="H29" s="15" t="str">
        <f>IF(I24=0,"",H27*10/8)</f>
        <v/>
      </c>
      <c r="I29" s="16"/>
    </row>
    <row r="30" spans="2:17" ht="15.75" thickBot="1" x14ac:dyDescent="0.3">
      <c r="B30" s="13"/>
      <c r="C30" s="14"/>
      <c r="D30" s="14"/>
      <c r="E30" s="14"/>
      <c r="F30" s="14"/>
      <c r="G30" s="14"/>
      <c r="H30" s="17"/>
      <c r="I30" s="18"/>
    </row>
    <row r="35" ht="15" customHeight="1" x14ac:dyDescent="0.25"/>
    <row r="38" ht="15" customHeight="1" x14ac:dyDescent="0.25"/>
  </sheetData>
  <sheetProtection password="C6B8" sheet="1" objects="1" scenarios="1"/>
  <mergeCells count="43">
    <mergeCell ref="L24:Q25"/>
    <mergeCell ref="J18:J19"/>
    <mergeCell ref="J20:J21"/>
    <mergeCell ref="J12:J13"/>
    <mergeCell ref="H16:H17"/>
    <mergeCell ref="I16:I17"/>
    <mergeCell ref="L12:Q13"/>
    <mergeCell ref="J10:J11"/>
    <mergeCell ref="J14:J15"/>
    <mergeCell ref="J16:J17"/>
    <mergeCell ref="B2:J5"/>
    <mergeCell ref="B8:J9"/>
    <mergeCell ref="B14:G15"/>
    <mergeCell ref="H14:H15"/>
    <mergeCell ref="I14:I15"/>
    <mergeCell ref="B16:G17"/>
    <mergeCell ref="B6:E7"/>
    <mergeCell ref="F6:J7"/>
    <mergeCell ref="B22:G23"/>
    <mergeCell ref="H22:H23"/>
    <mergeCell ref="I22:I23"/>
    <mergeCell ref="B18:G19"/>
    <mergeCell ref="H18:H19"/>
    <mergeCell ref="I18:I19"/>
    <mergeCell ref="B20:G21"/>
    <mergeCell ref="H20:H21"/>
    <mergeCell ref="I20:I21"/>
    <mergeCell ref="B29:G30"/>
    <mergeCell ref="H29:I30"/>
    <mergeCell ref="L22:Q23"/>
    <mergeCell ref="B10:G11"/>
    <mergeCell ref="H10:H11"/>
    <mergeCell ref="I10:I11"/>
    <mergeCell ref="B12:G13"/>
    <mergeCell ref="H12:H13"/>
    <mergeCell ref="I12:I13"/>
    <mergeCell ref="J22:J23"/>
    <mergeCell ref="B27:G28"/>
    <mergeCell ref="H27:I28"/>
    <mergeCell ref="L10:Q11"/>
    <mergeCell ref="L14:Q15"/>
    <mergeCell ref="L16:Q18"/>
    <mergeCell ref="L19:Q21"/>
  </mergeCells>
  <conditionalFormatting sqref="I12:I13">
    <cfRule type="cellIs" dxfId="98" priority="4" operator="equal">
      <formula>"Error: 2 niveles marcados"</formula>
    </cfRule>
    <cfRule type="cellIs" dxfId="97" priority="5" operator="equal">
      <formula>"Evaluado"</formula>
    </cfRule>
    <cfRule type="cellIs" dxfId="96" priority="6" operator="equal">
      <formula>"Pendiente de evaluar"</formula>
    </cfRule>
  </conditionalFormatting>
  <conditionalFormatting sqref="I14:I23">
    <cfRule type="cellIs" dxfId="95" priority="1" operator="equal">
      <formula>"Error: 2 niveles marcados"</formula>
    </cfRule>
    <cfRule type="cellIs" dxfId="94" priority="2" operator="equal">
      <formula>"Evaluado"</formula>
    </cfRule>
    <cfRule type="cellIs" dxfId="93" priority="3" operator="equal">
      <formula>"Pendiente de evaluar"</formula>
    </cfRule>
  </conditionalFormatting>
  <hyperlinks>
    <hyperlink ref="B12:G13" location="'Título e Introducción'!A1" display="Título e Introducción"/>
    <hyperlink ref="B14:G15" location="Método!A1" display="Método"/>
    <hyperlink ref="B16:G17" location="Resultados!A1" display="Resultados"/>
    <hyperlink ref="B18:G19" location="'Discusión y conclusiones'!A1" display="Discusión y Conclusiones"/>
    <hyperlink ref="B20:G21" location="'Aspectos Formales'!A1" display="Aspectos formales"/>
    <hyperlink ref="B22:G23" location="'Defensa TFM'!A1" display="Defensa TFM"/>
  </hyperlinks>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
  <sheetViews>
    <sheetView zoomScale="90" zoomScaleNormal="90" workbookViewId="0">
      <selection activeCell="S7" sqref="S7"/>
    </sheetView>
  </sheetViews>
  <sheetFormatPr baseColWidth="10" defaultRowHeight="15" x14ac:dyDescent="0.25"/>
  <cols>
    <col min="1" max="1" width="5.28515625" style="2" customWidth="1"/>
    <col min="2" max="16" width="11.42578125" style="2"/>
    <col min="17" max="17" width="5.7109375" style="2" customWidth="1"/>
    <col min="18" max="18" width="4.5703125" style="2" customWidth="1"/>
    <col min="19" max="19" width="4.7109375" style="2" customWidth="1"/>
    <col min="20" max="20" width="4.85546875" style="2" customWidth="1"/>
    <col min="21" max="16384" width="11.42578125" style="2"/>
  </cols>
  <sheetData>
    <row r="1" spans="1:34" ht="15" customHeight="1" x14ac:dyDescent="0.25">
      <c r="A1" s="74" t="s">
        <v>162</v>
      </c>
      <c r="B1" s="106" t="s">
        <v>14</v>
      </c>
      <c r="C1" s="107"/>
      <c r="D1" s="108"/>
      <c r="E1" s="82" t="s">
        <v>15</v>
      </c>
      <c r="F1" s="83"/>
      <c r="G1" s="83"/>
      <c r="H1" s="83"/>
      <c r="I1" s="83"/>
      <c r="J1" s="83"/>
      <c r="K1" s="83"/>
      <c r="L1" s="83"/>
      <c r="M1" s="83"/>
      <c r="N1" s="83"/>
      <c r="O1" s="83"/>
      <c r="P1" s="83"/>
      <c r="Q1" s="83"/>
      <c r="R1" s="83"/>
      <c r="S1" s="83"/>
      <c r="T1" s="83"/>
    </row>
    <row r="2" spans="1:34" ht="15.75" customHeight="1" thickBot="1" x14ac:dyDescent="0.3">
      <c r="A2" s="74"/>
      <c r="B2" s="109"/>
      <c r="C2" s="110"/>
      <c r="D2" s="111"/>
      <c r="E2" s="82"/>
      <c r="F2" s="83"/>
      <c r="G2" s="83"/>
      <c r="H2" s="83"/>
      <c r="I2" s="83"/>
      <c r="J2" s="83"/>
      <c r="K2" s="83"/>
      <c r="L2" s="83"/>
      <c r="M2" s="83"/>
      <c r="N2" s="83"/>
      <c r="O2" s="83"/>
      <c r="P2" s="83"/>
      <c r="Q2" s="83"/>
      <c r="R2" s="83"/>
      <c r="S2" s="83"/>
      <c r="T2" s="83"/>
    </row>
    <row r="3" spans="1:34" ht="18" customHeight="1" thickBot="1" x14ac:dyDescent="0.3">
      <c r="A3" s="74"/>
      <c r="B3" s="109"/>
      <c r="C3" s="110"/>
      <c r="D3" s="111"/>
      <c r="E3" s="76" t="s">
        <v>21</v>
      </c>
      <c r="F3" s="77"/>
      <c r="G3" s="77"/>
      <c r="H3" s="77"/>
      <c r="I3" s="77"/>
      <c r="J3" s="77"/>
      <c r="K3" s="77"/>
      <c r="L3" s="77"/>
      <c r="M3" s="77"/>
      <c r="N3" s="77"/>
      <c r="O3" s="77"/>
      <c r="P3" s="78"/>
      <c r="Q3" s="87" t="s">
        <v>16</v>
      </c>
      <c r="R3" s="88"/>
      <c r="S3" s="88"/>
      <c r="T3" s="89"/>
    </row>
    <row r="4" spans="1:34" ht="15.75" customHeight="1" thickBot="1" x14ac:dyDescent="0.3">
      <c r="A4" s="75"/>
      <c r="B4" s="112"/>
      <c r="C4" s="113"/>
      <c r="D4" s="114"/>
      <c r="E4" s="79" t="s">
        <v>17</v>
      </c>
      <c r="F4" s="80"/>
      <c r="G4" s="80"/>
      <c r="H4" s="80" t="s">
        <v>19</v>
      </c>
      <c r="I4" s="80"/>
      <c r="J4" s="80"/>
      <c r="K4" s="80" t="s">
        <v>18</v>
      </c>
      <c r="L4" s="80"/>
      <c r="M4" s="81"/>
      <c r="N4" s="80" t="s">
        <v>20</v>
      </c>
      <c r="O4" s="80"/>
      <c r="P4" s="81"/>
      <c r="Q4" s="90"/>
      <c r="R4" s="91"/>
      <c r="S4" s="91"/>
      <c r="T4" s="92"/>
      <c r="V4" s="4"/>
      <c r="W4" s="4"/>
      <c r="X4" s="4"/>
      <c r="Y4" s="4"/>
      <c r="Z4" s="4"/>
      <c r="AA4" s="4"/>
      <c r="AB4" s="4"/>
      <c r="AC4" s="4"/>
      <c r="AD4" s="4"/>
      <c r="AE4" s="4"/>
      <c r="AF4" s="4"/>
      <c r="AG4" s="4"/>
      <c r="AH4" s="4"/>
    </row>
    <row r="5" spans="1:34" ht="15.75" customHeight="1" thickBot="1" x14ac:dyDescent="0.3">
      <c r="A5" s="71">
        <f>AF7</f>
        <v>1.6</v>
      </c>
      <c r="B5" s="93" t="s">
        <v>23</v>
      </c>
      <c r="C5" s="94"/>
      <c r="D5" s="94"/>
      <c r="E5" s="97" t="s">
        <v>24</v>
      </c>
      <c r="F5" s="98"/>
      <c r="G5" s="99"/>
      <c r="H5" s="97" t="s">
        <v>25</v>
      </c>
      <c r="I5" s="98"/>
      <c r="J5" s="99"/>
      <c r="K5" s="97" t="s">
        <v>166</v>
      </c>
      <c r="L5" s="98"/>
      <c r="M5" s="99"/>
      <c r="N5" s="97" t="s">
        <v>165</v>
      </c>
      <c r="O5" s="98"/>
      <c r="P5" s="99"/>
      <c r="Q5" s="84" t="s">
        <v>22</v>
      </c>
      <c r="R5" s="85"/>
      <c r="S5" s="85"/>
      <c r="T5" s="86"/>
      <c r="U5" s="115" t="str">
        <f>IF(V7+W7+X7+Y7&gt;1,"Error: 2 niveles marcados",IF(V7+W7+X7+Y7=0,"Pendiente de evaluar",IF(V7+W7+X7+Y7=1,"Evaluado","ERROR DESCONOCIDO: CONSULTAR")))</f>
        <v>Pendiente de evaluar</v>
      </c>
      <c r="V5" s="4"/>
      <c r="W5" s="4"/>
      <c r="X5" s="4"/>
      <c r="Y5" s="4"/>
      <c r="Z5" s="4"/>
      <c r="AA5" s="4"/>
      <c r="AB5" s="4"/>
      <c r="AC5" s="4"/>
      <c r="AD5" s="4"/>
      <c r="AE5" s="4"/>
      <c r="AF5" s="4"/>
      <c r="AG5" s="4"/>
      <c r="AH5" s="4"/>
    </row>
    <row r="6" spans="1:34" ht="15.75" thickBot="1" x14ac:dyDescent="0.3">
      <c r="A6" s="72"/>
      <c r="B6" s="93"/>
      <c r="C6" s="94"/>
      <c r="D6" s="94"/>
      <c r="E6" s="100"/>
      <c r="F6" s="101"/>
      <c r="G6" s="102"/>
      <c r="H6" s="100"/>
      <c r="I6" s="101"/>
      <c r="J6" s="102"/>
      <c r="K6" s="100"/>
      <c r="L6" s="101"/>
      <c r="M6" s="102"/>
      <c r="N6" s="100"/>
      <c r="O6" s="101"/>
      <c r="P6" s="102"/>
      <c r="Q6" s="3">
        <v>0</v>
      </c>
      <c r="R6" s="3">
        <v>1</v>
      </c>
      <c r="S6" s="3">
        <v>2</v>
      </c>
      <c r="T6" s="3">
        <v>3</v>
      </c>
      <c r="U6" s="115"/>
      <c r="V6" s="5" t="s">
        <v>150</v>
      </c>
      <c r="W6" s="5" t="s">
        <v>151</v>
      </c>
      <c r="X6" s="5" t="s">
        <v>152</v>
      </c>
      <c r="Y6" s="5" t="s">
        <v>153</v>
      </c>
      <c r="Z6" s="4" t="s">
        <v>154</v>
      </c>
      <c r="AA6" s="4">
        <v>0</v>
      </c>
      <c r="AB6" s="4">
        <v>1</v>
      </c>
      <c r="AC6" s="4">
        <v>2</v>
      </c>
      <c r="AD6" s="4">
        <v>3</v>
      </c>
      <c r="AE6" s="4" t="s">
        <v>155</v>
      </c>
      <c r="AF6" s="4" t="s">
        <v>156</v>
      </c>
      <c r="AG6" s="4" t="s">
        <v>157</v>
      </c>
      <c r="AH6" s="4"/>
    </row>
    <row r="7" spans="1:34" ht="33" customHeight="1" thickBot="1" x14ac:dyDescent="0.3">
      <c r="A7" s="73"/>
      <c r="B7" s="95"/>
      <c r="C7" s="96"/>
      <c r="D7" s="96"/>
      <c r="E7" s="103"/>
      <c r="F7" s="104"/>
      <c r="G7" s="105"/>
      <c r="H7" s="103"/>
      <c r="I7" s="104"/>
      <c r="J7" s="105"/>
      <c r="K7" s="103"/>
      <c r="L7" s="104"/>
      <c r="M7" s="105"/>
      <c r="N7" s="103"/>
      <c r="O7" s="104"/>
      <c r="P7" s="105"/>
      <c r="Q7" s="7"/>
      <c r="R7" s="7"/>
      <c r="S7" s="7"/>
      <c r="T7" s="7"/>
      <c r="U7" s="115"/>
      <c r="V7" s="4">
        <f>IF(Q7="X",1,0)</f>
        <v>0</v>
      </c>
      <c r="W7" s="4">
        <f>IF(R7="X",1,0)</f>
        <v>0</v>
      </c>
      <c r="X7" s="4">
        <f>IF(S7="X",1,0)</f>
        <v>0</v>
      </c>
      <c r="Y7" s="4">
        <f>IF(T7="X",1,0)</f>
        <v>0</v>
      </c>
      <c r="Z7" s="4">
        <f>SUM(V7:Y7)</f>
        <v>0</v>
      </c>
      <c r="AA7" s="4">
        <f>IF(V7=1,0,0)</f>
        <v>0</v>
      </c>
      <c r="AB7" s="4">
        <f>IF(W7=1,0.33,0)</f>
        <v>0</v>
      </c>
      <c r="AC7" s="4">
        <f>IF(X7=1,0.66,0)</f>
        <v>0</v>
      </c>
      <c r="AD7" s="4">
        <f>IF(Y7=1,1,0)</f>
        <v>0</v>
      </c>
      <c r="AE7" s="4">
        <f>SUM(AA7:AD7)</f>
        <v>0</v>
      </c>
      <c r="AF7" s="4">
        <v>1.6</v>
      </c>
      <c r="AG7" s="4">
        <f>AE7*AF7</f>
        <v>0</v>
      </c>
      <c r="AH7" s="4"/>
    </row>
    <row r="8" spans="1:34" ht="15.75" thickBot="1" x14ac:dyDescent="0.3">
      <c r="A8" s="71">
        <f>AF10</f>
        <v>1.6</v>
      </c>
      <c r="B8" s="93" t="s">
        <v>26</v>
      </c>
      <c r="C8" s="94"/>
      <c r="D8" s="94"/>
      <c r="E8" s="97" t="s">
        <v>27</v>
      </c>
      <c r="F8" s="98"/>
      <c r="G8" s="99"/>
      <c r="H8" s="97" t="s">
        <v>28</v>
      </c>
      <c r="I8" s="98"/>
      <c r="J8" s="99"/>
      <c r="K8" s="97" t="s">
        <v>29</v>
      </c>
      <c r="L8" s="98"/>
      <c r="M8" s="99"/>
      <c r="N8" s="97" t="s">
        <v>30</v>
      </c>
      <c r="O8" s="98"/>
      <c r="P8" s="99"/>
      <c r="Q8" s="84" t="s">
        <v>22</v>
      </c>
      <c r="R8" s="85"/>
      <c r="S8" s="85"/>
      <c r="T8" s="86"/>
      <c r="U8" s="115" t="str">
        <f>IF(V10+W10+X10+Y10&gt;1,"Error: 2 niveles marcados",IF(V10+W10+X10+Y10=0,"Pendiente de evaluar",IF(V10+W10+X10+Y10=1,"Evaluado","ERROR DESCONOCIDO: CONSULTAR")))</f>
        <v>Pendiente de evaluar</v>
      </c>
      <c r="V8" s="4"/>
      <c r="W8" s="4"/>
      <c r="X8" s="4"/>
      <c r="Y8" s="4"/>
      <c r="Z8" s="4"/>
      <c r="AA8" s="4"/>
      <c r="AB8" s="4"/>
      <c r="AC8" s="4"/>
      <c r="AD8" s="4"/>
      <c r="AE8" s="4"/>
      <c r="AF8" s="4"/>
      <c r="AG8" s="4"/>
      <c r="AH8" s="4"/>
    </row>
    <row r="9" spans="1:34" ht="15.75" customHeight="1" thickBot="1" x14ac:dyDescent="0.3">
      <c r="A9" s="72"/>
      <c r="B9" s="93"/>
      <c r="C9" s="94"/>
      <c r="D9" s="94"/>
      <c r="E9" s="100"/>
      <c r="F9" s="101"/>
      <c r="G9" s="102"/>
      <c r="H9" s="100"/>
      <c r="I9" s="101"/>
      <c r="J9" s="102"/>
      <c r="K9" s="100"/>
      <c r="L9" s="101"/>
      <c r="M9" s="102"/>
      <c r="N9" s="100"/>
      <c r="O9" s="101"/>
      <c r="P9" s="102"/>
      <c r="Q9" s="3">
        <v>0</v>
      </c>
      <c r="R9" s="3">
        <v>1</v>
      </c>
      <c r="S9" s="3">
        <v>2</v>
      </c>
      <c r="T9" s="3">
        <v>3</v>
      </c>
      <c r="U9" s="115"/>
      <c r="V9" s="5" t="s">
        <v>150</v>
      </c>
      <c r="W9" s="5" t="s">
        <v>151</v>
      </c>
      <c r="X9" s="5" t="s">
        <v>152</v>
      </c>
      <c r="Y9" s="5" t="s">
        <v>153</v>
      </c>
      <c r="Z9" s="4" t="s">
        <v>154</v>
      </c>
      <c r="AA9" s="4">
        <v>0</v>
      </c>
      <c r="AB9" s="4">
        <v>1</v>
      </c>
      <c r="AC9" s="4">
        <v>2</v>
      </c>
      <c r="AD9" s="4">
        <v>3</v>
      </c>
      <c r="AE9" s="4" t="s">
        <v>155</v>
      </c>
      <c r="AF9" s="4" t="s">
        <v>156</v>
      </c>
      <c r="AG9" s="4" t="s">
        <v>157</v>
      </c>
      <c r="AH9" s="4"/>
    </row>
    <row r="10" spans="1:34" ht="52.5" customHeight="1" thickBot="1" x14ac:dyDescent="0.3">
      <c r="A10" s="73"/>
      <c r="B10" s="95"/>
      <c r="C10" s="96"/>
      <c r="D10" s="96"/>
      <c r="E10" s="103"/>
      <c r="F10" s="104"/>
      <c r="G10" s="105"/>
      <c r="H10" s="103"/>
      <c r="I10" s="104"/>
      <c r="J10" s="105"/>
      <c r="K10" s="103"/>
      <c r="L10" s="104"/>
      <c r="M10" s="105"/>
      <c r="N10" s="103"/>
      <c r="O10" s="104"/>
      <c r="P10" s="105"/>
      <c r="Q10" s="7"/>
      <c r="R10" s="7"/>
      <c r="S10" s="7"/>
      <c r="T10" s="7"/>
      <c r="U10" s="115"/>
      <c r="V10" s="4">
        <f>IF(Q10="X",1,0)</f>
        <v>0</v>
      </c>
      <c r="W10" s="4">
        <f>IF(R10="X",1,0)</f>
        <v>0</v>
      </c>
      <c r="X10" s="4">
        <f>IF(S10="X",1,0)</f>
        <v>0</v>
      </c>
      <c r="Y10" s="4">
        <f>IF(T10="X",1,0)</f>
        <v>0</v>
      </c>
      <c r="Z10" s="4">
        <f>SUM(V10:Y10)</f>
        <v>0</v>
      </c>
      <c r="AA10" s="4">
        <f>IF(V10=1,0,0)</f>
        <v>0</v>
      </c>
      <c r="AB10" s="4">
        <f>IF(W10=1,0.33,0)</f>
        <v>0</v>
      </c>
      <c r="AC10" s="4">
        <f>IF(X10=1,0.66,0)</f>
        <v>0</v>
      </c>
      <c r="AD10" s="4">
        <f>IF(Y10=1,1,0)</f>
        <v>0</v>
      </c>
      <c r="AE10" s="4">
        <f>SUM(AA10:AD10)</f>
        <v>0</v>
      </c>
      <c r="AF10" s="4">
        <v>1.6</v>
      </c>
      <c r="AG10" s="4">
        <f>AE10*AF10</f>
        <v>0</v>
      </c>
      <c r="AH10" s="4"/>
    </row>
    <row r="11" spans="1:34" ht="15.75" customHeight="1" thickBot="1" x14ac:dyDescent="0.3">
      <c r="A11" s="71">
        <f>AF13</f>
        <v>1.6</v>
      </c>
      <c r="B11" s="93" t="s">
        <v>31</v>
      </c>
      <c r="C11" s="94"/>
      <c r="D11" s="94"/>
      <c r="E11" s="97" t="s">
        <v>32</v>
      </c>
      <c r="F11" s="98"/>
      <c r="G11" s="99"/>
      <c r="H11" s="97" t="s">
        <v>33</v>
      </c>
      <c r="I11" s="98"/>
      <c r="J11" s="99"/>
      <c r="K11" s="97" t="s">
        <v>34</v>
      </c>
      <c r="L11" s="98"/>
      <c r="M11" s="99"/>
      <c r="N11" s="97" t="s">
        <v>35</v>
      </c>
      <c r="O11" s="98"/>
      <c r="P11" s="99"/>
      <c r="Q11" s="84" t="s">
        <v>22</v>
      </c>
      <c r="R11" s="85"/>
      <c r="S11" s="85"/>
      <c r="T11" s="86"/>
      <c r="U11" s="115" t="str">
        <f>IF(V13+W13+X13+Y13&gt;1,"Error: 2 niveles marcados",IF(V13+W13+X13+Y13=0,"Pendiente de evaluar",IF(V13+W13+X13+Y13=1,"Evaluado","ERROR DESCONOCIDO: CONSULTAR")))</f>
        <v>Pendiente de evaluar</v>
      </c>
      <c r="V11" s="4"/>
      <c r="W11" s="4"/>
      <c r="X11" s="4"/>
      <c r="Y11" s="4"/>
      <c r="Z11" s="4"/>
      <c r="AA11" s="4"/>
      <c r="AB11" s="4"/>
      <c r="AC11" s="4"/>
      <c r="AD11" s="4"/>
      <c r="AE11" s="4"/>
      <c r="AF11" s="4"/>
      <c r="AG11" s="4"/>
      <c r="AH11" s="4"/>
    </row>
    <row r="12" spans="1:34" ht="15.75" thickBot="1" x14ac:dyDescent="0.3">
      <c r="A12" s="72"/>
      <c r="B12" s="93"/>
      <c r="C12" s="94"/>
      <c r="D12" s="94"/>
      <c r="E12" s="100"/>
      <c r="F12" s="101"/>
      <c r="G12" s="102"/>
      <c r="H12" s="100"/>
      <c r="I12" s="101"/>
      <c r="J12" s="102"/>
      <c r="K12" s="100"/>
      <c r="L12" s="101"/>
      <c r="M12" s="102"/>
      <c r="N12" s="100"/>
      <c r="O12" s="101"/>
      <c r="P12" s="102"/>
      <c r="Q12" s="3">
        <v>0</v>
      </c>
      <c r="R12" s="3">
        <v>1</v>
      </c>
      <c r="S12" s="3">
        <v>2</v>
      </c>
      <c r="T12" s="3">
        <v>3</v>
      </c>
      <c r="U12" s="115"/>
      <c r="V12" s="5" t="s">
        <v>150</v>
      </c>
      <c r="W12" s="5" t="s">
        <v>151</v>
      </c>
      <c r="X12" s="5" t="s">
        <v>152</v>
      </c>
      <c r="Y12" s="5" t="s">
        <v>153</v>
      </c>
      <c r="Z12" s="4" t="s">
        <v>154</v>
      </c>
      <c r="AA12" s="4">
        <v>0</v>
      </c>
      <c r="AB12" s="4">
        <v>1</v>
      </c>
      <c r="AC12" s="4">
        <v>2</v>
      </c>
      <c r="AD12" s="4">
        <v>3</v>
      </c>
      <c r="AE12" s="4" t="s">
        <v>155</v>
      </c>
      <c r="AF12" s="4" t="s">
        <v>156</v>
      </c>
      <c r="AG12" s="4" t="s">
        <v>157</v>
      </c>
      <c r="AH12" s="4"/>
    </row>
    <row r="13" spans="1:34" ht="72" customHeight="1" thickBot="1" x14ac:dyDescent="0.3">
      <c r="A13" s="73"/>
      <c r="B13" s="95"/>
      <c r="C13" s="96"/>
      <c r="D13" s="96"/>
      <c r="E13" s="103"/>
      <c r="F13" s="104"/>
      <c r="G13" s="105"/>
      <c r="H13" s="103"/>
      <c r="I13" s="104"/>
      <c r="J13" s="105"/>
      <c r="K13" s="103"/>
      <c r="L13" s="104"/>
      <c r="M13" s="105"/>
      <c r="N13" s="103"/>
      <c r="O13" s="104"/>
      <c r="P13" s="105"/>
      <c r="Q13" s="7"/>
      <c r="R13" s="7"/>
      <c r="S13" s="7"/>
      <c r="T13" s="7"/>
      <c r="U13" s="115"/>
      <c r="V13" s="4">
        <f>IF(Q13="X",1,0)</f>
        <v>0</v>
      </c>
      <c r="W13" s="4">
        <f>IF(R13="X",1,0)</f>
        <v>0</v>
      </c>
      <c r="X13" s="4">
        <f>IF(S13="X",1,0)</f>
        <v>0</v>
      </c>
      <c r="Y13" s="4">
        <f>IF(T13="X",1,0)</f>
        <v>0</v>
      </c>
      <c r="Z13" s="4">
        <f>SUM(V13:Y13)</f>
        <v>0</v>
      </c>
      <c r="AA13" s="4">
        <f>IF(V13=1,0,0)</f>
        <v>0</v>
      </c>
      <c r="AB13" s="4">
        <f>IF(W13=1,0.33,0)</f>
        <v>0</v>
      </c>
      <c r="AC13" s="4">
        <f>IF(X13=1,0.66,0)</f>
        <v>0</v>
      </c>
      <c r="AD13" s="4">
        <f>IF(Y13=1,1,0)</f>
        <v>0</v>
      </c>
      <c r="AE13" s="4">
        <f>SUM(AA13:AD13)</f>
        <v>0</v>
      </c>
      <c r="AF13" s="4">
        <v>1.6</v>
      </c>
      <c r="AG13" s="4">
        <f>AE13*AF13</f>
        <v>0</v>
      </c>
      <c r="AH13" s="4"/>
    </row>
    <row r="14" spans="1:34" ht="15.75" thickBot="1" x14ac:dyDescent="0.3">
      <c r="A14" s="71">
        <f>AF16</f>
        <v>1.6</v>
      </c>
      <c r="B14" s="93" t="s">
        <v>36</v>
      </c>
      <c r="C14" s="94"/>
      <c r="D14" s="94"/>
      <c r="E14" s="97" t="s">
        <v>37</v>
      </c>
      <c r="F14" s="98"/>
      <c r="G14" s="99"/>
      <c r="H14" s="97" t="s">
        <v>38</v>
      </c>
      <c r="I14" s="98"/>
      <c r="J14" s="99"/>
      <c r="K14" s="97" t="s">
        <v>39</v>
      </c>
      <c r="L14" s="98"/>
      <c r="M14" s="99"/>
      <c r="N14" s="97" t="s">
        <v>40</v>
      </c>
      <c r="O14" s="98"/>
      <c r="P14" s="99"/>
      <c r="Q14" s="84" t="s">
        <v>22</v>
      </c>
      <c r="R14" s="85"/>
      <c r="S14" s="85"/>
      <c r="T14" s="86"/>
      <c r="U14" s="115" t="str">
        <f>IF(V16+W16+X16+Y16&gt;1,"Error: 2 niveles marcados",IF(V16+W16+X16+Y16=0,"Pendiente de evaluar",IF(V16+W16+X16+Y16=1,"Evaluado","ERROR DESCONOCIDO: CONSULTAR")))</f>
        <v>Pendiente de evaluar</v>
      </c>
      <c r="V14" s="4"/>
      <c r="W14" s="4"/>
      <c r="X14" s="4"/>
      <c r="Y14" s="4"/>
      <c r="Z14" s="4"/>
      <c r="AA14" s="4"/>
      <c r="AB14" s="4"/>
      <c r="AC14" s="4"/>
      <c r="AD14" s="4"/>
      <c r="AE14" s="4"/>
      <c r="AF14" s="4"/>
      <c r="AG14" s="4"/>
      <c r="AH14" s="4"/>
    </row>
    <row r="15" spans="1:34" ht="25.5" customHeight="1" thickBot="1" x14ac:dyDescent="0.3">
      <c r="A15" s="72"/>
      <c r="B15" s="93"/>
      <c r="C15" s="94"/>
      <c r="D15" s="94"/>
      <c r="E15" s="100"/>
      <c r="F15" s="101"/>
      <c r="G15" s="102"/>
      <c r="H15" s="100"/>
      <c r="I15" s="101"/>
      <c r="J15" s="102"/>
      <c r="K15" s="100"/>
      <c r="L15" s="101"/>
      <c r="M15" s="102"/>
      <c r="N15" s="100"/>
      <c r="O15" s="101"/>
      <c r="P15" s="102"/>
      <c r="Q15" s="3">
        <v>0</v>
      </c>
      <c r="R15" s="3">
        <v>1</v>
      </c>
      <c r="S15" s="3">
        <v>2</v>
      </c>
      <c r="T15" s="3">
        <v>3</v>
      </c>
      <c r="U15" s="115"/>
      <c r="V15" s="5" t="s">
        <v>150</v>
      </c>
      <c r="W15" s="5" t="s">
        <v>151</v>
      </c>
      <c r="X15" s="5" t="s">
        <v>152</v>
      </c>
      <c r="Y15" s="5" t="s">
        <v>153</v>
      </c>
      <c r="Z15" s="4" t="s">
        <v>154</v>
      </c>
      <c r="AA15" s="4">
        <v>0</v>
      </c>
      <c r="AB15" s="4">
        <v>1</v>
      </c>
      <c r="AC15" s="4">
        <v>2</v>
      </c>
      <c r="AD15" s="4">
        <v>3</v>
      </c>
      <c r="AE15" s="4" t="s">
        <v>155</v>
      </c>
      <c r="AF15" s="4" t="s">
        <v>156</v>
      </c>
      <c r="AG15" s="4" t="s">
        <v>157</v>
      </c>
      <c r="AH15" s="4"/>
    </row>
    <row r="16" spans="1:34" ht="36" customHeight="1" thickBot="1" x14ac:dyDescent="0.3">
      <c r="A16" s="73"/>
      <c r="B16" s="95"/>
      <c r="C16" s="96"/>
      <c r="D16" s="96"/>
      <c r="E16" s="103"/>
      <c r="F16" s="104"/>
      <c r="G16" s="105"/>
      <c r="H16" s="103"/>
      <c r="I16" s="104"/>
      <c r="J16" s="105"/>
      <c r="K16" s="103"/>
      <c r="L16" s="104"/>
      <c r="M16" s="105"/>
      <c r="N16" s="103"/>
      <c r="O16" s="104"/>
      <c r="P16" s="105"/>
      <c r="Q16" s="7"/>
      <c r="R16" s="7"/>
      <c r="S16" s="7"/>
      <c r="T16" s="7"/>
      <c r="U16" s="115"/>
      <c r="V16" s="4">
        <f>IF(Q16="X",1,0)</f>
        <v>0</v>
      </c>
      <c r="W16" s="4">
        <f>IF(R16="X",1,0)</f>
        <v>0</v>
      </c>
      <c r="X16" s="4">
        <f>IF(S16="X",1,0)</f>
        <v>0</v>
      </c>
      <c r="Y16" s="4">
        <f>IF(T16="X",1,0)</f>
        <v>0</v>
      </c>
      <c r="Z16" s="4">
        <f>SUM(V16:Y16)</f>
        <v>0</v>
      </c>
      <c r="AA16" s="4">
        <f>IF(V16=1,0,0)</f>
        <v>0</v>
      </c>
      <c r="AB16" s="4">
        <f>IF(W16=1,0.33,0)</f>
        <v>0</v>
      </c>
      <c r="AC16" s="4">
        <f>IF(X16=1,0.66,0)</f>
        <v>0</v>
      </c>
      <c r="AD16" s="4">
        <f>IF(Y16=1,1,0)</f>
        <v>0</v>
      </c>
      <c r="AE16" s="4">
        <f>SUM(AA16:AD16)</f>
        <v>0</v>
      </c>
      <c r="AF16" s="4">
        <v>1.6</v>
      </c>
      <c r="AG16" s="4">
        <f>AE16*AF16</f>
        <v>0</v>
      </c>
      <c r="AH16" s="4"/>
    </row>
    <row r="17" spans="1:34" ht="23.25" customHeight="1" thickBot="1" x14ac:dyDescent="0.3">
      <c r="A17" s="71">
        <f>AF19</f>
        <v>1.6</v>
      </c>
      <c r="B17" s="93" t="s">
        <v>41</v>
      </c>
      <c r="C17" s="94"/>
      <c r="D17" s="94"/>
      <c r="E17" s="97" t="s">
        <v>42</v>
      </c>
      <c r="F17" s="98"/>
      <c r="G17" s="99"/>
      <c r="H17" s="97" t="s">
        <v>43</v>
      </c>
      <c r="I17" s="98"/>
      <c r="J17" s="99"/>
      <c r="K17" s="97" t="s">
        <v>44</v>
      </c>
      <c r="L17" s="98"/>
      <c r="M17" s="99"/>
      <c r="N17" s="97" t="s">
        <v>45</v>
      </c>
      <c r="O17" s="98"/>
      <c r="P17" s="99"/>
      <c r="Q17" s="84" t="s">
        <v>22</v>
      </c>
      <c r="R17" s="85"/>
      <c r="S17" s="85"/>
      <c r="T17" s="86"/>
      <c r="U17" s="115" t="str">
        <f>IF(V19+W19+X19+Y19&gt;1,"Error: 2 niveles marcados",IF(V19+W19+X19+Y19=0,"Pendiente de evaluar",IF(V19+W19+X19+Y19=1,"Evaluado","ERROR DESCONOCIDO: CONSULTAR")))</f>
        <v>Pendiente de evaluar</v>
      </c>
      <c r="V17" s="4"/>
      <c r="W17" s="4"/>
      <c r="X17" s="4"/>
      <c r="Y17" s="4"/>
      <c r="Z17" s="4"/>
      <c r="AA17" s="4"/>
      <c r="AB17" s="4"/>
      <c r="AC17" s="4"/>
      <c r="AD17" s="4"/>
      <c r="AE17" s="4"/>
      <c r="AF17" s="4"/>
      <c r="AG17" s="4"/>
      <c r="AH17" s="4"/>
    </row>
    <row r="18" spans="1:34" ht="25.5" customHeight="1" thickBot="1" x14ac:dyDescent="0.3">
      <c r="A18" s="72"/>
      <c r="B18" s="93"/>
      <c r="C18" s="94"/>
      <c r="D18" s="94"/>
      <c r="E18" s="100"/>
      <c r="F18" s="101"/>
      <c r="G18" s="102"/>
      <c r="H18" s="100"/>
      <c r="I18" s="101"/>
      <c r="J18" s="102"/>
      <c r="K18" s="100"/>
      <c r="L18" s="101"/>
      <c r="M18" s="102"/>
      <c r="N18" s="100"/>
      <c r="O18" s="101"/>
      <c r="P18" s="102"/>
      <c r="Q18" s="3">
        <v>0</v>
      </c>
      <c r="R18" s="3">
        <v>1</v>
      </c>
      <c r="S18" s="3">
        <v>2</v>
      </c>
      <c r="T18" s="3">
        <v>3</v>
      </c>
      <c r="U18" s="115"/>
      <c r="V18" s="5" t="s">
        <v>150</v>
      </c>
      <c r="W18" s="5" t="s">
        <v>151</v>
      </c>
      <c r="X18" s="5" t="s">
        <v>152</v>
      </c>
      <c r="Y18" s="5" t="s">
        <v>153</v>
      </c>
      <c r="Z18" s="4" t="s">
        <v>154</v>
      </c>
      <c r="AA18" s="4">
        <v>0</v>
      </c>
      <c r="AB18" s="4">
        <v>1</v>
      </c>
      <c r="AC18" s="4">
        <v>2</v>
      </c>
      <c r="AD18" s="4">
        <v>3</v>
      </c>
      <c r="AE18" s="4" t="s">
        <v>155</v>
      </c>
      <c r="AF18" s="4" t="s">
        <v>156</v>
      </c>
      <c r="AG18" s="4" t="s">
        <v>157</v>
      </c>
      <c r="AH18" s="4"/>
    </row>
    <row r="19" spans="1:34" ht="23.25" customHeight="1" thickBot="1" x14ac:dyDescent="0.3">
      <c r="A19" s="73"/>
      <c r="B19" s="95"/>
      <c r="C19" s="96"/>
      <c r="D19" s="96"/>
      <c r="E19" s="103"/>
      <c r="F19" s="104"/>
      <c r="G19" s="105"/>
      <c r="H19" s="103"/>
      <c r="I19" s="104"/>
      <c r="J19" s="105"/>
      <c r="K19" s="103"/>
      <c r="L19" s="104"/>
      <c r="M19" s="105"/>
      <c r="N19" s="103"/>
      <c r="O19" s="104"/>
      <c r="P19" s="105"/>
      <c r="Q19" s="7"/>
      <c r="R19" s="7"/>
      <c r="S19" s="7"/>
      <c r="T19" s="7"/>
      <c r="U19" s="115"/>
      <c r="V19" s="4">
        <f>IF(Q19="X",1,0)</f>
        <v>0</v>
      </c>
      <c r="W19" s="4">
        <f>IF(R19="X",1,0)</f>
        <v>0</v>
      </c>
      <c r="X19" s="4">
        <f>IF(S19="X",1,0)</f>
        <v>0</v>
      </c>
      <c r="Y19" s="4">
        <f>IF(T19="X",1,0)</f>
        <v>0</v>
      </c>
      <c r="Z19" s="4">
        <f>SUM(V19:Y19)</f>
        <v>0</v>
      </c>
      <c r="AA19" s="4">
        <f>IF(V19=1,0,0)</f>
        <v>0</v>
      </c>
      <c r="AB19" s="4">
        <f>IF(W19=1,0.33,0)</f>
        <v>0</v>
      </c>
      <c r="AC19" s="4">
        <f>IF(X19=1,0.66,0)</f>
        <v>0</v>
      </c>
      <c r="AD19" s="4">
        <f>IF(Y19=1,1,0)</f>
        <v>0</v>
      </c>
      <c r="AE19" s="4">
        <f>SUM(AA19:AD19)</f>
        <v>0</v>
      </c>
      <c r="AF19" s="4">
        <v>1.6</v>
      </c>
      <c r="AG19" s="4">
        <f>AE19*AF19</f>
        <v>0</v>
      </c>
      <c r="AH19" s="4"/>
    </row>
    <row r="20" spans="1:34" x14ac:dyDescent="0.25">
      <c r="V20" s="4"/>
      <c r="W20" s="4"/>
      <c r="X20" s="4"/>
      <c r="Y20" s="4"/>
      <c r="Z20" s="4"/>
      <c r="AA20" s="4"/>
      <c r="AB20" s="4"/>
      <c r="AC20" s="4"/>
      <c r="AD20" s="4"/>
      <c r="AE20" s="4"/>
      <c r="AF20" s="4"/>
      <c r="AG20" s="4"/>
      <c r="AH20" s="4"/>
    </row>
    <row r="21" spans="1:34" x14ac:dyDescent="0.25">
      <c r="V21" s="4"/>
      <c r="W21" s="4"/>
      <c r="X21" s="4"/>
      <c r="Y21" s="4"/>
      <c r="Z21" s="4"/>
      <c r="AA21" s="4"/>
      <c r="AB21" s="4"/>
      <c r="AC21" s="4"/>
      <c r="AD21" s="4"/>
      <c r="AE21" s="4"/>
      <c r="AF21" s="4"/>
      <c r="AG21" s="4">
        <f>AG19+AG16+AG13+AG10+AG7</f>
        <v>0</v>
      </c>
      <c r="AH21" s="4"/>
    </row>
    <row r="22" spans="1:34" x14ac:dyDescent="0.25">
      <c r="V22" s="4"/>
      <c r="W22" s="4"/>
      <c r="X22" s="4"/>
      <c r="Y22" s="4"/>
      <c r="Z22" s="4"/>
      <c r="AA22" s="4"/>
      <c r="AB22" s="4"/>
      <c r="AC22" s="4"/>
      <c r="AD22" s="4"/>
      <c r="AE22" s="4"/>
      <c r="AF22" s="4"/>
      <c r="AG22" s="4"/>
      <c r="AH22" s="4"/>
    </row>
    <row r="25" spans="1:34" x14ac:dyDescent="0.25">
      <c r="O25" s="4"/>
      <c r="P25" s="4"/>
      <c r="Q25" s="4"/>
      <c r="R25" s="4"/>
      <c r="S25" s="4"/>
      <c r="T25" s="4"/>
      <c r="U25" s="4"/>
      <c r="V25" s="4"/>
      <c r="W25" s="4"/>
      <c r="X25" s="4"/>
    </row>
    <row r="26" spans="1:34" x14ac:dyDescent="0.25">
      <c r="O26" s="4"/>
      <c r="P26" s="4"/>
      <c r="Q26" s="4"/>
      <c r="R26" s="4"/>
      <c r="S26" s="4"/>
      <c r="T26" s="4"/>
      <c r="U26" s="4"/>
      <c r="V26" s="4"/>
      <c r="W26" s="4"/>
      <c r="X26" s="4"/>
    </row>
    <row r="27" spans="1:34" x14ac:dyDescent="0.25">
      <c r="O27" s="4"/>
      <c r="P27" s="4"/>
      <c r="Q27" s="4"/>
      <c r="R27" s="4"/>
      <c r="S27" s="4"/>
      <c r="T27" s="4"/>
      <c r="U27" s="4"/>
      <c r="V27" s="4"/>
      <c r="W27" s="4"/>
      <c r="X27" s="4"/>
    </row>
    <row r="28" spans="1:34" x14ac:dyDescent="0.25">
      <c r="O28" s="4"/>
      <c r="P28" s="4"/>
      <c r="Q28" s="4"/>
      <c r="R28" s="4"/>
      <c r="S28" s="4"/>
      <c r="T28" s="4"/>
      <c r="U28" s="4"/>
      <c r="V28" s="4"/>
      <c r="W28" s="4"/>
      <c r="X28" s="4"/>
    </row>
    <row r="29" spans="1:34" x14ac:dyDescent="0.25">
      <c r="O29" s="4"/>
      <c r="P29" s="4"/>
      <c r="Q29" s="4"/>
      <c r="R29" s="4"/>
      <c r="S29" s="4"/>
      <c r="T29" s="4"/>
      <c r="U29" s="4"/>
      <c r="V29" s="4"/>
      <c r="W29" s="4"/>
      <c r="X29" s="4"/>
    </row>
    <row r="30" spans="1:34" x14ac:dyDescent="0.25">
      <c r="O30" s="4"/>
      <c r="P30" s="4"/>
      <c r="Q30" s="4"/>
      <c r="R30" s="4"/>
      <c r="S30" s="4"/>
      <c r="T30" s="4"/>
      <c r="U30" s="4"/>
      <c r="V30" s="4"/>
      <c r="W30" s="4"/>
      <c r="X30" s="4"/>
    </row>
    <row r="31" spans="1:34" x14ac:dyDescent="0.25">
      <c r="O31" s="4"/>
      <c r="P31" s="4"/>
      <c r="Q31" s="4"/>
      <c r="R31" s="4"/>
      <c r="S31" s="4"/>
      <c r="T31" s="4"/>
      <c r="U31" s="4"/>
      <c r="V31" s="4"/>
      <c r="W31" s="4"/>
      <c r="X31" s="4"/>
    </row>
    <row r="32" spans="1:34" x14ac:dyDescent="0.25">
      <c r="O32" s="4"/>
      <c r="P32" s="4"/>
      <c r="Q32" s="4"/>
      <c r="R32" s="4"/>
      <c r="S32" s="4"/>
      <c r="T32" s="4"/>
      <c r="U32" s="4" t="str">
        <f>IF(OR(U5="Pendiente de evaluar",U8="Pendiente de evaluar",U11="Pendiente de evaluar",U14="Pendiente de evaluar",U17="Pendiente de evaluar",U20="Pendiente de evaluar",U23="Pendiente de evaluar",U26="Pendiente de evaluar"),"Pendiente de evaluar",IF(OR(U5="Error: 2 niveles marcados",U8="Error: 2 niveles marcados",U11="Error: 2 niveles marcados",U14="Error: 2 niveles marcados",U17="Error: 2 niveles marcados",U20="Error: 2 niveles marcados",U23="Error: 2 niveles marcados",U26="Error: 2 niveles marcados"),"Error: 2 niveles marcados","Evaluado"))</f>
        <v>Pendiente de evaluar</v>
      </c>
      <c r="V32" s="4"/>
      <c r="W32" s="4"/>
      <c r="X32" s="4"/>
    </row>
  </sheetData>
  <sheetProtection password="C6B8" sheet="1" objects="1" scenarios="1"/>
  <mergeCells count="49">
    <mergeCell ref="U5:U7"/>
    <mergeCell ref="U8:U10"/>
    <mergeCell ref="U11:U13"/>
    <mergeCell ref="U14:U16"/>
    <mergeCell ref="U17:U19"/>
    <mergeCell ref="Q17:T17"/>
    <mergeCell ref="B14:D16"/>
    <mergeCell ref="E14:G16"/>
    <mergeCell ref="H14:J16"/>
    <mergeCell ref="K14:M16"/>
    <mergeCell ref="N14:P16"/>
    <mergeCell ref="Q14:T14"/>
    <mergeCell ref="B17:D19"/>
    <mergeCell ref="E17:G19"/>
    <mergeCell ref="H17:J19"/>
    <mergeCell ref="K17:M19"/>
    <mergeCell ref="N17:P19"/>
    <mergeCell ref="B11:D13"/>
    <mergeCell ref="E11:G13"/>
    <mergeCell ref="H11:J13"/>
    <mergeCell ref="K11:M13"/>
    <mergeCell ref="N11:P13"/>
    <mergeCell ref="Q11:T11"/>
    <mergeCell ref="Q5:T5"/>
    <mergeCell ref="Q3:T4"/>
    <mergeCell ref="B8:D10"/>
    <mergeCell ref="E8:G10"/>
    <mergeCell ref="H8:J10"/>
    <mergeCell ref="K8:M10"/>
    <mergeCell ref="N8:P10"/>
    <mergeCell ref="Q8:T8"/>
    <mergeCell ref="E5:G7"/>
    <mergeCell ref="H5:J7"/>
    <mergeCell ref="K5:M7"/>
    <mergeCell ref="B1:D4"/>
    <mergeCell ref="B5:D7"/>
    <mergeCell ref="N4:P4"/>
    <mergeCell ref="N5:P7"/>
    <mergeCell ref="E3:P3"/>
    <mergeCell ref="E4:G4"/>
    <mergeCell ref="H4:J4"/>
    <mergeCell ref="K4:M4"/>
    <mergeCell ref="E1:T2"/>
    <mergeCell ref="A17:A19"/>
    <mergeCell ref="A1:A4"/>
    <mergeCell ref="A5:A7"/>
    <mergeCell ref="A8:A10"/>
    <mergeCell ref="A11:A13"/>
    <mergeCell ref="A14:A16"/>
  </mergeCells>
  <conditionalFormatting sqref="U5:U7">
    <cfRule type="cellIs" dxfId="92" priority="13" operator="equal">
      <formula>"Error: 2 niveles marcados"</formula>
    </cfRule>
    <cfRule type="cellIs" dxfId="91" priority="14" operator="equal">
      <formula>"Evaluado"</formula>
    </cfRule>
    <cfRule type="cellIs" dxfId="90" priority="15" operator="equal">
      <formula>"Pendiente de evaluar"</formula>
    </cfRule>
  </conditionalFormatting>
  <conditionalFormatting sqref="U17:U19">
    <cfRule type="cellIs" dxfId="89" priority="1" operator="equal">
      <formula>"Error: 2 niveles marcados"</formula>
    </cfRule>
    <cfRule type="cellIs" dxfId="88" priority="2" operator="equal">
      <formula>"Evaluado"</formula>
    </cfRule>
    <cfRule type="cellIs" dxfId="87" priority="3" operator="equal">
      <formula>"Pendiente de evaluar"</formula>
    </cfRule>
  </conditionalFormatting>
  <conditionalFormatting sqref="U8:U10">
    <cfRule type="cellIs" dxfId="86" priority="10" operator="equal">
      <formula>"Error: 2 niveles marcados"</formula>
    </cfRule>
    <cfRule type="cellIs" dxfId="85" priority="11" operator="equal">
      <formula>"Evaluado"</formula>
    </cfRule>
    <cfRule type="cellIs" dxfId="84" priority="12" operator="equal">
      <formula>"Pendiente de evaluar"</formula>
    </cfRule>
  </conditionalFormatting>
  <conditionalFormatting sqref="U11:U13">
    <cfRule type="cellIs" dxfId="83" priority="7" operator="equal">
      <formula>"Error: 2 niveles marcados"</formula>
    </cfRule>
    <cfRule type="cellIs" dxfId="82" priority="8" operator="equal">
      <formula>"Evaluado"</formula>
    </cfRule>
    <cfRule type="cellIs" dxfId="81" priority="9" operator="equal">
      <formula>"Pendiente de evaluar"</formula>
    </cfRule>
  </conditionalFormatting>
  <conditionalFormatting sqref="U14:U16">
    <cfRule type="cellIs" dxfId="80" priority="4" operator="equal">
      <formula>"Error: 2 niveles marcados"</formula>
    </cfRule>
    <cfRule type="cellIs" dxfId="79" priority="5" operator="equal">
      <formula>"Evaluado"</formula>
    </cfRule>
    <cfRule type="cellIs" dxfId="78" priority="6" operator="equal">
      <formula>"Pendiente de evaluar"</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zoomScale="90" zoomScaleNormal="90" workbookViewId="0">
      <selection activeCell="S10" sqref="S10"/>
    </sheetView>
  </sheetViews>
  <sheetFormatPr baseColWidth="10" defaultRowHeight="15" x14ac:dyDescent="0.25"/>
  <cols>
    <col min="1" max="1" width="5.28515625" style="2" customWidth="1"/>
    <col min="2" max="16" width="11.42578125" style="2"/>
    <col min="17" max="17" width="5.7109375" style="2" customWidth="1"/>
    <col min="18" max="18" width="4.5703125" style="2" customWidth="1"/>
    <col min="19" max="19" width="4.7109375" style="2" customWidth="1"/>
    <col min="20" max="20" width="4.85546875" style="2" customWidth="1"/>
    <col min="21" max="22" width="11.42578125" style="2"/>
    <col min="23" max="23" width="15" style="2" customWidth="1"/>
    <col min="24" max="16384" width="11.42578125" style="2"/>
  </cols>
  <sheetData>
    <row r="1" spans="1:34" ht="15" customHeight="1" x14ac:dyDescent="0.25">
      <c r="A1" s="74" t="s">
        <v>162</v>
      </c>
      <c r="B1" s="106" t="s">
        <v>14</v>
      </c>
      <c r="C1" s="107"/>
      <c r="D1" s="108"/>
      <c r="E1" s="82" t="s">
        <v>15</v>
      </c>
      <c r="F1" s="83"/>
      <c r="G1" s="83"/>
      <c r="H1" s="83"/>
      <c r="I1" s="83"/>
      <c r="J1" s="83"/>
      <c r="K1" s="83"/>
      <c r="L1" s="83"/>
      <c r="M1" s="83"/>
      <c r="N1" s="83"/>
      <c r="O1" s="83"/>
      <c r="P1" s="83"/>
      <c r="Q1" s="83"/>
      <c r="R1" s="83"/>
      <c r="S1" s="83"/>
      <c r="T1" s="83"/>
    </row>
    <row r="2" spans="1:34" ht="15.75" customHeight="1" thickBot="1" x14ac:dyDescent="0.3">
      <c r="A2" s="74"/>
      <c r="B2" s="109"/>
      <c r="C2" s="110"/>
      <c r="D2" s="111"/>
      <c r="E2" s="82"/>
      <c r="F2" s="83"/>
      <c r="G2" s="83"/>
      <c r="H2" s="83"/>
      <c r="I2" s="83"/>
      <c r="J2" s="83"/>
      <c r="K2" s="83"/>
      <c r="L2" s="83"/>
      <c r="M2" s="83"/>
      <c r="N2" s="83"/>
      <c r="O2" s="83"/>
      <c r="P2" s="83"/>
      <c r="Q2" s="83"/>
      <c r="R2" s="83"/>
      <c r="S2" s="83"/>
      <c r="T2" s="83"/>
    </row>
    <row r="3" spans="1:34" ht="18" customHeight="1" thickBot="1" x14ac:dyDescent="0.3">
      <c r="A3" s="74"/>
      <c r="B3" s="109"/>
      <c r="C3" s="110"/>
      <c r="D3" s="111"/>
      <c r="E3" s="76" t="s">
        <v>21</v>
      </c>
      <c r="F3" s="77"/>
      <c r="G3" s="77"/>
      <c r="H3" s="77"/>
      <c r="I3" s="77"/>
      <c r="J3" s="77"/>
      <c r="K3" s="77"/>
      <c r="L3" s="77"/>
      <c r="M3" s="77"/>
      <c r="N3" s="77"/>
      <c r="O3" s="77"/>
      <c r="P3" s="78"/>
      <c r="Q3" s="87" t="s">
        <v>16</v>
      </c>
      <c r="R3" s="88"/>
      <c r="S3" s="88"/>
      <c r="T3" s="89"/>
    </row>
    <row r="4" spans="1:34" ht="15.75" customHeight="1" thickBot="1" x14ac:dyDescent="0.3">
      <c r="A4" s="75"/>
      <c r="B4" s="112"/>
      <c r="C4" s="113"/>
      <c r="D4" s="114"/>
      <c r="E4" s="79" t="s">
        <v>17</v>
      </c>
      <c r="F4" s="80"/>
      <c r="G4" s="80"/>
      <c r="H4" s="80" t="s">
        <v>19</v>
      </c>
      <c r="I4" s="80"/>
      <c r="J4" s="80"/>
      <c r="K4" s="80" t="s">
        <v>18</v>
      </c>
      <c r="L4" s="80"/>
      <c r="M4" s="81"/>
      <c r="N4" s="80" t="s">
        <v>20</v>
      </c>
      <c r="O4" s="80"/>
      <c r="P4" s="81"/>
      <c r="Q4" s="90"/>
      <c r="R4" s="91"/>
      <c r="S4" s="91"/>
      <c r="T4" s="92"/>
    </row>
    <row r="5" spans="1:34" ht="15.75" customHeight="1" thickBot="1" x14ac:dyDescent="0.3">
      <c r="A5" s="71">
        <f>AF7</f>
        <v>2.5</v>
      </c>
      <c r="B5" s="119" t="s">
        <v>169</v>
      </c>
      <c r="C5" s="120"/>
      <c r="D5" s="121"/>
      <c r="E5" s="97" t="s">
        <v>46</v>
      </c>
      <c r="F5" s="98"/>
      <c r="G5" s="99"/>
      <c r="H5" s="97" t="s">
        <v>47</v>
      </c>
      <c r="I5" s="98"/>
      <c r="J5" s="99"/>
      <c r="K5" s="97" t="s">
        <v>48</v>
      </c>
      <c r="L5" s="98"/>
      <c r="M5" s="99"/>
      <c r="N5" s="97" t="s">
        <v>49</v>
      </c>
      <c r="O5" s="98"/>
      <c r="P5" s="99"/>
      <c r="Q5" s="84" t="s">
        <v>22</v>
      </c>
      <c r="R5" s="85"/>
      <c r="S5" s="85"/>
      <c r="T5" s="86"/>
      <c r="U5" s="115" t="str">
        <f>IF(V7+W7+X7+Y7&gt;1,"Error: 2 niveles marcados",IF(V7+W7+X7+Y7=0,"Pendiente de evaluar",IF(V7+W7+X7+Y7=1,"Evaluado","ERROR DESCONOCIDO: CONSULTAR")))</f>
        <v>Pendiente de evaluar</v>
      </c>
      <c r="V5" s="4"/>
      <c r="W5" s="4"/>
      <c r="X5" s="4"/>
      <c r="Y5" s="4"/>
      <c r="Z5" s="4"/>
      <c r="AA5" s="4"/>
      <c r="AB5" s="4"/>
      <c r="AC5" s="4"/>
      <c r="AD5" s="4"/>
      <c r="AE5" s="4"/>
      <c r="AF5" s="4"/>
      <c r="AG5" s="4"/>
      <c r="AH5" s="4"/>
    </row>
    <row r="6" spans="1:34" ht="15.75" thickBot="1" x14ac:dyDescent="0.3">
      <c r="A6" s="72"/>
      <c r="B6" s="93"/>
      <c r="C6" s="94"/>
      <c r="D6" s="122"/>
      <c r="E6" s="100"/>
      <c r="F6" s="101"/>
      <c r="G6" s="102"/>
      <c r="H6" s="100"/>
      <c r="I6" s="101"/>
      <c r="J6" s="102"/>
      <c r="K6" s="100"/>
      <c r="L6" s="101"/>
      <c r="M6" s="102"/>
      <c r="N6" s="100"/>
      <c r="O6" s="101"/>
      <c r="P6" s="102"/>
      <c r="Q6" s="3">
        <v>0</v>
      </c>
      <c r="R6" s="3">
        <v>1</v>
      </c>
      <c r="S6" s="3">
        <v>2</v>
      </c>
      <c r="T6" s="3">
        <v>3</v>
      </c>
      <c r="U6" s="115"/>
      <c r="V6" s="5" t="s">
        <v>150</v>
      </c>
      <c r="W6" s="10"/>
      <c r="X6" s="5" t="s">
        <v>152</v>
      </c>
      <c r="Y6" s="5" t="s">
        <v>153</v>
      </c>
      <c r="Z6" s="4" t="s">
        <v>154</v>
      </c>
      <c r="AA6" s="4">
        <v>0</v>
      </c>
      <c r="AB6" s="4">
        <v>1</v>
      </c>
      <c r="AC6" s="4">
        <v>2</v>
      </c>
      <c r="AD6" s="4">
        <v>3</v>
      </c>
      <c r="AE6" s="4" t="s">
        <v>155</v>
      </c>
      <c r="AF6" s="4" t="s">
        <v>156</v>
      </c>
      <c r="AG6" s="4" t="s">
        <v>157</v>
      </c>
      <c r="AH6" s="4"/>
    </row>
    <row r="7" spans="1:34" ht="25.5" customHeight="1" thickBot="1" x14ac:dyDescent="0.3">
      <c r="A7" s="73"/>
      <c r="B7" s="95"/>
      <c r="C7" s="96"/>
      <c r="D7" s="123"/>
      <c r="E7" s="103"/>
      <c r="F7" s="104"/>
      <c r="G7" s="105"/>
      <c r="H7" s="103"/>
      <c r="I7" s="104"/>
      <c r="J7" s="105"/>
      <c r="K7" s="103"/>
      <c r="L7" s="104"/>
      <c r="M7" s="105"/>
      <c r="N7" s="103"/>
      <c r="O7" s="104"/>
      <c r="P7" s="105"/>
      <c r="Q7" s="7"/>
      <c r="R7" s="7"/>
      <c r="S7" s="7"/>
      <c r="T7" s="7"/>
      <c r="U7" s="115"/>
      <c r="V7" s="4">
        <f>IF(Q7="X",1,0)</f>
        <v>0</v>
      </c>
      <c r="W7" s="4">
        <f>IF(R7="X",1,0)</f>
        <v>0</v>
      </c>
      <c r="X7" s="4">
        <f>IF(S7="X",1,0)</f>
        <v>0</v>
      </c>
      <c r="Y7" s="4">
        <f>IF(T7="X",1,0)</f>
        <v>0</v>
      </c>
      <c r="Z7" s="4">
        <f>SUM(V7:Y7)</f>
        <v>0</v>
      </c>
      <c r="AA7" s="4">
        <f>IF(V7=1,0,0)</f>
        <v>0</v>
      </c>
      <c r="AB7" s="4">
        <f>IF(W7=1,0.33,0)</f>
        <v>0</v>
      </c>
      <c r="AC7" s="4">
        <f>IF(X7=1,0.66,0)</f>
        <v>0</v>
      </c>
      <c r="AD7" s="4">
        <f>IF(Y7=1,1,0)</f>
        <v>0</v>
      </c>
      <c r="AE7" s="4">
        <f>SUM(AA7:AD7)</f>
        <v>0</v>
      </c>
      <c r="AF7" s="4">
        <v>2.5</v>
      </c>
      <c r="AG7" s="4">
        <f>AE7*AF7</f>
        <v>0</v>
      </c>
      <c r="AH7" s="4"/>
    </row>
    <row r="8" spans="1:34" ht="24" customHeight="1" thickBot="1" x14ac:dyDescent="0.3">
      <c r="A8" s="116">
        <f>AF10</f>
        <v>4</v>
      </c>
      <c r="B8" s="119" t="s">
        <v>50</v>
      </c>
      <c r="C8" s="120"/>
      <c r="D8" s="121"/>
      <c r="E8" s="97" t="s">
        <v>51</v>
      </c>
      <c r="F8" s="98"/>
      <c r="G8" s="99"/>
      <c r="H8" s="97" t="s">
        <v>52</v>
      </c>
      <c r="I8" s="98"/>
      <c r="J8" s="99"/>
      <c r="K8" s="97" t="s">
        <v>53</v>
      </c>
      <c r="L8" s="98"/>
      <c r="M8" s="99"/>
      <c r="N8" s="97" t="s">
        <v>54</v>
      </c>
      <c r="O8" s="98"/>
      <c r="P8" s="99"/>
      <c r="Q8" s="84" t="s">
        <v>22</v>
      </c>
      <c r="R8" s="85"/>
      <c r="S8" s="85"/>
      <c r="T8" s="86"/>
      <c r="U8" s="115" t="str">
        <f>IF(V10+W10+X10+Y10&gt;1,"Error: 2 niveles marcados",IF(V10+W10+X10+Y10=0,"Pendiente de evaluar",IF(V10+W10+X10+Y10=1,"Evaluado","ERROR DESCONOCIDO: CONSULTAR")))</f>
        <v>Pendiente de evaluar</v>
      </c>
      <c r="V8" s="4"/>
      <c r="W8" s="4"/>
      <c r="X8" s="4"/>
      <c r="Y8" s="4"/>
      <c r="Z8" s="4"/>
      <c r="AA8" s="4"/>
      <c r="AB8" s="4"/>
      <c r="AC8" s="4"/>
      <c r="AD8" s="4"/>
      <c r="AE8" s="4"/>
      <c r="AF8" s="4"/>
      <c r="AG8" s="4"/>
      <c r="AH8" s="4"/>
    </row>
    <row r="9" spans="1:34" ht="21.75" customHeight="1" thickBot="1" x14ac:dyDescent="0.3">
      <c r="A9" s="117"/>
      <c r="B9" s="93"/>
      <c r="C9" s="94"/>
      <c r="D9" s="122"/>
      <c r="E9" s="100"/>
      <c r="F9" s="101"/>
      <c r="G9" s="102"/>
      <c r="H9" s="100"/>
      <c r="I9" s="101"/>
      <c r="J9" s="102"/>
      <c r="K9" s="100"/>
      <c r="L9" s="101"/>
      <c r="M9" s="102"/>
      <c r="N9" s="100"/>
      <c r="O9" s="101"/>
      <c r="P9" s="102"/>
      <c r="Q9" s="3">
        <v>0</v>
      </c>
      <c r="R9" s="3">
        <v>1</v>
      </c>
      <c r="S9" s="3">
        <v>2</v>
      </c>
      <c r="T9" s="3">
        <v>3</v>
      </c>
      <c r="U9" s="115"/>
      <c r="V9" s="5" t="s">
        <v>150</v>
      </c>
      <c r="W9" s="5" t="s">
        <v>151</v>
      </c>
      <c r="X9" s="5" t="s">
        <v>152</v>
      </c>
      <c r="Y9" s="5" t="s">
        <v>153</v>
      </c>
      <c r="Z9" s="4" t="s">
        <v>154</v>
      </c>
      <c r="AA9" s="4">
        <v>0</v>
      </c>
      <c r="AB9" s="4">
        <v>1</v>
      </c>
      <c r="AC9" s="4">
        <v>2</v>
      </c>
      <c r="AD9" s="4">
        <v>3</v>
      </c>
      <c r="AE9" s="4" t="s">
        <v>155</v>
      </c>
      <c r="AF9" s="4" t="s">
        <v>156</v>
      </c>
      <c r="AG9" s="4" t="s">
        <v>157</v>
      </c>
      <c r="AH9" s="4"/>
    </row>
    <row r="10" spans="1:34" ht="39.75" customHeight="1" thickBot="1" x14ac:dyDescent="0.3">
      <c r="A10" s="118"/>
      <c r="B10" s="95"/>
      <c r="C10" s="96"/>
      <c r="D10" s="123"/>
      <c r="E10" s="103"/>
      <c r="F10" s="104"/>
      <c r="G10" s="105"/>
      <c r="H10" s="103"/>
      <c r="I10" s="104"/>
      <c r="J10" s="105"/>
      <c r="K10" s="103"/>
      <c r="L10" s="104"/>
      <c r="M10" s="105"/>
      <c r="N10" s="103"/>
      <c r="O10" s="104"/>
      <c r="P10" s="105"/>
      <c r="Q10" s="7"/>
      <c r="R10" s="7"/>
      <c r="S10" s="7"/>
      <c r="T10" s="7"/>
      <c r="U10" s="115"/>
      <c r="V10" s="4">
        <f>IF(Q10="X",1,0)</f>
        <v>0</v>
      </c>
      <c r="W10" s="4">
        <f>IF(R10="X",1,0)</f>
        <v>0</v>
      </c>
      <c r="X10" s="4">
        <f>IF(S10="X",1,0)</f>
        <v>0</v>
      </c>
      <c r="Y10" s="4">
        <f>IF(T10="X",1,0)</f>
        <v>0</v>
      </c>
      <c r="Z10" s="4">
        <f>SUM(V10:Y10)</f>
        <v>0</v>
      </c>
      <c r="AA10" s="4">
        <f>IF(V10=1,0,0)</f>
        <v>0</v>
      </c>
      <c r="AB10" s="4">
        <f>IF(W10=1,0.33,0)</f>
        <v>0</v>
      </c>
      <c r="AC10" s="4">
        <f>IF(X10=1,0.66,0)</f>
        <v>0</v>
      </c>
      <c r="AD10" s="4">
        <f>IF(Y10=1,1,0)</f>
        <v>0</v>
      </c>
      <c r="AE10" s="4">
        <f>SUM(AA10:AD10)</f>
        <v>0</v>
      </c>
      <c r="AF10" s="4">
        <v>4</v>
      </c>
      <c r="AG10" s="4">
        <f>AE10*AF10</f>
        <v>0</v>
      </c>
      <c r="AH10" s="4"/>
    </row>
    <row r="11" spans="1:34" ht="15.75" customHeight="1" thickBot="1" x14ac:dyDescent="0.3">
      <c r="A11" s="71">
        <f>AF13</f>
        <v>2.5</v>
      </c>
      <c r="B11" s="119" t="s">
        <v>55</v>
      </c>
      <c r="C11" s="120"/>
      <c r="D11" s="121"/>
      <c r="E11" s="97" t="s">
        <v>56</v>
      </c>
      <c r="F11" s="98"/>
      <c r="G11" s="99"/>
      <c r="H11" s="97" t="s">
        <v>57</v>
      </c>
      <c r="I11" s="98"/>
      <c r="J11" s="99"/>
      <c r="K11" s="97" t="s">
        <v>58</v>
      </c>
      <c r="L11" s="98"/>
      <c r="M11" s="99"/>
      <c r="N11" s="97" t="s">
        <v>59</v>
      </c>
      <c r="O11" s="98"/>
      <c r="P11" s="99"/>
      <c r="Q11" s="84" t="s">
        <v>22</v>
      </c>
      <c r="R11" s="85"/>
      <c r="S11" s="85"/>
      <c r="T11" s="86"/>
      <c r="U11" s="115" t="str">
        <f>IF(V13+W13+X13+Y13&gt;1,"Error: 2 niveles marcados",IF(V13+W13+X13+Y13=0,"Pendiente de evaluar",IF(V13+W13+X13+Y13=1,"Evaluado","ERROR DESCONOCIDO: CONSULTAR")))</f>
        <v>Pendiente de evaluar</v>
      </c>
      <c r="V11" s="4"/>
      <c r="W11" s="4"/>
      <c r="X11" s="4"/>
      <c r="Y11" s="4"/>
      <c r="Z11" s="4"/>
      <c r="AA11" s="4"/>
      <c r="AB11" s="4"/>
      <c r="AC11" s="4"/>
      <c r="AD11" s="4"/>
      <c r="AE11" s="4"/>
      <c r="AF11" s="4"/>
      <c r="AG11" s="4"/>
      <c r="AH11" s="4"/>
    </row>
    <row r="12" spans="1:34" ht="24.75" customHeight="1" thickBot="1" x14ac:dyDescent="0.3">
      <c r="A12" s="72"/>
      <c r="B12" s="93"/>
      <c r="C12" s="94"/>
      <c r="D12" s="122"/>
      <c r="E12" s="100"/>
      <c r="F12" s="101"/>
      <c r="G12" s="102"/>
      <c r="H12" s="100"/>
      <c r="I12" s="101"/>
      <c r="J12" s="102"/>
      <c r="K12" s="100"/>
      <c r="L12" s="101"/>
      <c r="M12" s="102"/>
      <c r="N12" s="100"/>
      <c r="O12" s="101"/>
      <c r="P12" s="102"/>
      <c r="Q12" s="3">
        <v>0</v>
      </c>
      <c r="R12" s="3">
        <v>1</v>
      </c>
      <c r="S12" s="3">
        <v>2</v>
      </c>
      <c r="T12" s="3">
        <v>3</v>
      </c>
      <c r="U12" s="115"/>
      <c r="V12" s="5" t="s">
        <v>150</v>
      </c>
      <c r="W12" s="5" t="s">
        <v>151</v>
      </c>
      <c r="X12" s="5" t="s">
        <v>152</v>
      </c>
      <c r="Y12" s="5" t="s">
        <v>153</v>
      </c>
      <c r="Z12" s="4" t="s">
        <v>154</v>
      </c>
      <c r="AA12" s="4">
        <v>0</v>
      </c>
      <c r="AB12" s="4">
        <v>1</v>
      </c>
      <c r="AC12" s="4">
        <v>2</v>
      </c>
      <c r="AD12" s="4">
        <v>3</v>
      </c>
      <c r="AE12" s="4" t="s">
        <v>155</v>
      </c>
      <c r="AF12" s="4" t="s">
        <v>156</v>
      </c>
      <c r="AG12" s="4" t="s">
        <v>157</v>
      </c>
      <c r="AH12" s="4"/>
    </row>
    <row r="13" spans="1:34" ht="21.75" customHeight="1" thickBot="1" x14ac:dyDescent="0.3">
      <c r="A13" s="73"/>
      <c r="B13" s="95"/>
      <c r="C13" s="96"/>
      <c r="D13" s="123"/>
      <c r="E13" s="103"/>
      <c r="F13" s="104"/>
      <c r="G13" s="105"/>
      <c r="H13" s="103"/>
      <c r="I13" s="104"/>
      <c r="J13" s="105"/>
      <c r="K13" s="103"/>
      <c r="L13" s="104"/>
      <c r="M13" s="105"/>
      <c r="N13" s="103"/>
      <c r="O13" s="104"/>
      <c r="P13" s="105"/>
      <c r="Q13" s="7"/>
      <c r="R13" s="7"/>
      <c r="S13" s="7"/>
      <c r="T13" s="7"/>
      <c r="U13" s="115"/>
      <c r="V13" s="4">
        <f>IF(Q13="X",1,0)</f>
        <v>0</v>
      </c>
      <c r="W13" s="4">
        <f>IF(R13="X",1,0)</f>
        <v>0</v>
      </c>
      <c r="X13" s="4">
        <f>IF(S13="X",1,0)</f>
        <v>0</v>
      </c>
      <c r="Y13" s="4">
        <f>IF(T13="X",1,0)</f>
        <v>0</v>
      </c>
      <c r="Z13" s="4">
        <f>SUM(V13:Y13)</f>
        <v>0</v>
      </c>
      <c r="AA13" s="4">
        <f>IF(V13=1,0,0)</f>
        <v>0</v>
      </c>
      <c r="AB13" s="4">
        <f>IF(W13=1,0.33,0)</f>
        <v>0</v>
      </c>
      <c r="AC13" s="4">
        <f>IF(X13=1,0.66,0)</f>
        <v>0</v>
      </c>
      <c r="AD13" s="4">
        <f>IF(Y13=1,1,0)</f>
        <v>0</v>
      </c>
      <c r="AE13" s="4">
        <f>SUM(AA13:AD13)</f>
        <v>0</v>
      </c>
      <c r="AF13" s="4">
        <v>2.5</v>
      </c>
      <c r="AG13" s="4">
        <f>AE13*AF13</f>
        <v>0</v>
      </c>
      <c r="AH13" s="4"/>
    </row>
    <row r="14" spans="1:34" ht="15.75" customHeight="1" thickBot="1" x14ac:dyDescent="0.3">
      <c r="A14" s="71">
        <f>AF16</f>
        <v>2</v>
      </c>
      <c r="B14" s="119" t="s">
        <v>60</v>
      </c>
      <c r="C14" s="120"/>
      <c r="D14" s="121"/>
      <c r="E14" s="97" t="s">
        <v>61</v>
      </c>
      <c r="F14" s="98"/>
      <c r="G14" s="99"/>
      <c r="H14" s="97" t="s">
        <v>62</v>
      </c>
      <c r="I14" s="98"/>
      <c r="J14" s="99"/>
      <c r="K14" s="97" t="s">
        <v>63</v>
      </c>
      <c r="L14" s="98"/>
      <c r="M14" s="99"/>
      <c r="N14" s="97" t="s">
        <v>64</v>
      </c>
      <c r="O14" s="98"/>
      <c r="P14" s="99"/>
      <c r="Q14" s="84" t="s">
        <v>22</v>
      </c>
      <c r="R14" s="85"/>
      <c r="S14" s="85"/>
      <c r="T14" s="86"/>
      <c r="U14" s="115" t="str">
        <f>IF(V16+W16+X16+Y16&gt;1,"Error: 2 niveles marcados",IF(V16+W16+X16+Y16=0,"Pendiente de evaluar",IF(V16+W16+X16+Y16=1,"Evaluado","ERROR DESCONOCIDO: CONSULTAR")))</f>
        <v>Pendiente de evaluar</v>
      </c>
      <c r="V14" s="4"/>
      <c r="W14" s="4"/>
      <c r="X14" s="4"/>
      <c r="Y14" s="4"/>
      <c r="Z14" s="4"/>
      <c r="AA14" s="4"/>
      <c r="AB14" s="4"/>
      <c r="AC14" s="4"/>
      <c r="AD14" s="4"/>
      <c r="AE14" s="4"/>
      <c r="AF14" s="4"/>
      <c r="AG14" s="4"/>
      <c r="AH14" s="4"/>
    </row>
    <row r="15" spans="1:34" ht="27.75" customHeight="1" thickBot="1" x14ac:dyDescent="0.3">
      <c r="A15" s="72"/>
      <c r="B15" s="93"/>
      <c r="C15" s="94"/>
      <c r="D15" s="122"/>
      <c r="E15" s="100"/>
      <c r="F15" s="101"/>
      <c r="G15" s="102"/>
      <c r="H15" s="100"/>
      <c r="I15" s="101"/>
      <c r="J15" s="102"/>
      <c r="K15" s="100"/>
      <c r="L15" s="101"/>
      <c r="M15" s="102"/>
      <c r="N15" s="100"/>
      <c r="O15" s="101"/>
      <c r="P15" s="102"/>
      <c r="Q15" s="3">
        <v>0</v>
      </c>
      <c r="R15" s="3">
        <v>1</v>
      </c>
      <c r="S15" s="3">
        <v>2</v>
      </c>
      <c r="T15" s="3">
        <v>3</v>
      </c>
      <c r="U15" s="115"/>
      <c r="V15" s="5" t="s">
        <v>150</v>
      </c>
      <c r="W15" s="5" t="s">
        <v>151</v>
      </c>
      <c r="X15" s="5" t="s">
        <v>152</v>
      </c>
      <c r="Y15" s="5" t="s">
        <v>153</v>
      </c>
      <c r="Z15" s="4" t="s">
        <v>154</v>
      </c>
      <c r="AA15" s="4">
        <v>0</v>
      </c>
      <c r="AB15" s="4">
        <v>1</v>
      </c>
      <c r="AC15" s="4">
        <v>2</v>
      </c>
      <c r="AD15" s="4">
        <v>3</v>
      </c>
      <c r="AE15" s="4" t="s">
        <v>155</v>
      </c>
      <c r="AF15" s="4" t="s">
        <v>156</v>
      </c>
      <c r="AG15" s="4" t="s">
        <v>157</v>
      </c>
      <c r="AH15" s="4"/>
    </row>
    <row r="16" spans="1:34" ht="22.5" customHeight="1" thickBot="1" x14ac:dyDescent="0.3">
      <c r="A16" s="73"/>
      <c r="B16" s="95"/>
      <c r="C16" s="96"/>
      <c r="D16" s="123"/>
      <c r="E16" s="103"/>
      <c r="F16" s="104"/>
      <c r="G16" s="105"/>
      <c r="H16" s="103"/>
      <c r="I16" s="104"/>
      <c r="J16" s="105"/>
      <c r="K16" s="103"/>
      <c r="L16" s="104"/>
      <c r="M16" s="105"/>
      <c r="N16" s="103"/>
      <c r="O16" s="104"/>
      <c r="P16" s="105"/>
      <c r="Q16" s="7"/>
      <c r="R16" s="7"/>
      <c r="S16" s="7"/>
      <c r="T16" s="7"/>
      <c r="U16" s="115"/>
      <c r="V16" s="4">
        <f>IF(Q16="X",1,0)</f>
        <v>0</v>
      </c>
      <c r="W16" s="4">
        <f>IF(R16="X",1,0)</f>
        <v>0</v>
      </c>
      <c r="X16" s="4">
        <f>IF(S16="X",1,0)</f>
        <v>0</v>
      </c>
      <c r="Y16" s="4">
        <f>IF(T16="X",1,0)</f>
        <v>0</v>
      </c>
      <c r="Z16" s="4">
        <f>SUM(V16:Y16)</f>
        <v>0</v>
      </c>
      <c r="AA16" s="4">
        <f>IF(V16=1,0,0)</f>
        <v>0</v>
      </c>
      <c r="AB16" s="4">
        <f>IF(W16=1,0.33,0)</f>
        <v>0</v>
      </c>
      <c r="AC16" s="4">
        <f>IF(X16=1,0.66,0)</f>
        <v>0</v>
      </c>
      <c r="AD16" s="4">
        <f>IF(Y16=1,1,0)</f>
        <v>0</v>
      </c>
      <c r="AE16" s="4">
        <f>SUM(AA16:AD16)</f>
        <v>0</v>
      </c>
      <c r="AF16" s="4">
        <v>2</v>
      </c>
      <c r="AG16" s="4">
        <f>AE16*AF16</f>
        <v>0</v>
      </c>
      <c r="AH16" s="4"/>
    </row>
    <row r="17" spans="1:34" ht="15" customHeight="1" thickBot="1" x14ac:dyDescent="0.3">
      <c r="A17" s="71">
        <f>AF19</f>
        <v>2</v>
      </c>
      <c r="B17" s="119" t="s">
        <v>65</v>
      </c>
      <c r="C17" s="120"/>
      <c r="D17" s="121"/>
      <c r="E17" s="97" t="s">
        <v>66</v>
      </c>
      <c r="F17" s="98"/>
      <c r="G17" s="99"/>
      <c r="H17" s="97" t="s">
        <v>67</v>
      </c>
      <c r="I17" s="98"/>
      <c r="J17" s="99"/>
      <c r="K17" s="97" t="s">
        <v>68</v>
      </c>
      <c r="L17" s="98"/>
      <c r="M17" s="99"/>
      <c r="N17" s="97" t="s">
        <v>69</v>
      </c>
      <c r="O17" s="98"/>
      <c r="P17" s="99"/>
      <c r="Q17" s="84" t="s">
        <v>22</v>
      </c>
      <c r="R17" s="85"/>
      <c r="S17" s="85"/>
      <c r="T17" s="86"/>
      <c r="U17" s="115" t="str">
        <f>IF(V19+W19+X19+Y19&gt;1,"Error: 2 niveles marcados",IF(V19+W19+X19+Y19=0,"Pendiente de evaluar",IF(V19+W19+X19+Y19=1,"Evaluado","ERROR DESCONOCIDO: CONSULTAR")))</f>
        <v>Pendiente de evaluar</v>
      </c>
      <c r="V17" s="4"/>
      <c r="W17" s="4"/>
      <c r="X17" s="4"/>
      <c r="Y17" s="4"/>
      <c r="Z17" s="4"/>
      <c r="AA17" s="4"/>
      <c r="AB17" s="4"/>
      <c r="AC17" s="4"/>
      <c r="AD17" s="4"/>
      <c r="AE17" s="4"/>
      <c r="AF17" s="4"/>
      <c r="AG17" s="4"/>
      <c r="AH17" s="4"/>
    </row>
    <row r="18" spans="1:34" ht="21" customHeight="1" thickBot="1" x14ac:dyDescent="0.3">
      <c r="A18" s="72"/>
      <c r="B18" s="93"/>
      <c r="C18" s="94"/>
      <c r="D18" s="122"/>
      <c r="E18" s="100"/>
      <c r="F18" s="101"/>
      <c r="G18" s="102"/>
      <c r="H18" s="100"/>
      <c r="I18" s="101"/>
      <c r="J18" s="102"/>
      <c r="K18" s="100"/>
      <c r="L18" s="101"/>
      <c r="M18" s="102"/>
      <c r="N18" s="100"/>
      <c r="O18" s="101"/>
      <c r="P18" s="102"/>
      <c r="Q18" s="3">
        <v>0</v>
      </c>
      <c r="R18" s="3">
        <v>1</v>
      </c>
      <c r="S18" s="3">
        <v>2</v>
      </c>
      <c r="T18" s="3">
        <v>3</v>
      </c>
      <c r="U18" s="115"/>
      <c r="V18" s="5" t="s">
        <v>150</v>
      </c>
      <c r="W18" s="5" t="s">
        <v>151</v>
      </c>
      <c r="X18" s="5" t="s">
        <v>152</v>
      </c>
      <c r="Y18" s="5" t="s">
        <v>153</v>
      </c>
      <c r="Z18" s="4" t="s">
        <v>154</v>
      </c>
      <c r="AA18" s="4">
        <v>0</v>
      </c>
      <c r="AB18" s="4">
        <v>1</v>
      </c>
      <c r="AC18" s="4">
        <v>2</v>
      </c>
      <c r="AD18" s="4">
        <v>3</v>
      </c>
      <c r="AE18" s="4" t="s">
        <v>155</v>
      </c>
      <c r="AF18" s="4" t="s">
        <v>156</v>
      </c>
      <c r="AG18" s="4" t="s">
        <v>157</v>
      </c>
      <c r="AH18" s="4"/>
    </row>
    <row r="19" spans="1:34" ht="29.25" customHeight="1" thickBot="1" x14ac:dyDescent="0.3">
      <c r="A19" s="73"/>
      <c r="B19" s="95"/>
      <c r="C19" s="96"/>
      <c r="D19" s="123"/>
      <c r="E19" s="103"/>
      <c r="F19" s="104"/>
      <c r="G19" s="105"/>
      <c r="H19" s="103"/>
      <c r="I19" s="104"/>
      <c r="J19" s="105"/>
      <c r="K19" s="103"/>
      <c r="L19" s="104"/>
      <c r="M19" s="105"/>
      <c r="N19" s="103"/>
      <c r="O19" s="104"/>
      <c r="P19" s="105"/>
      <c r="Q19" s="7"/>
      <c r="R19" s="7"/>
      <c r="S19" s="7"/>
      <c r="T19" s="7"/>
      <c r="U19" s="115"/>
      <c r="V19" s="4">
        <f>IF(Q19="X",1,0)</f>
        <v>0</v>
      </c>
      <c r="W19" s="4">
        <f>IF(R19="X",1,0)</f>
        <v>0</v>
      </c>
      <c r="X19" s="4">
        <f>IF(S19="X",1,0)</f>
        <v>0</v>
      </c>
      <c r="Y19" s="4">
        <f>IF(T19="X",1,0)</f>
        <v>0</v>
      </c>
      <c r="Z19" s="4">
        <f>SUM(V19:Y19)</f>
        <v>0</v>
      </c>
      <c r="AA19" s="4">
        <f>IF(V19=1,0,0)</f>
        <v>0</v>
      </c>
      <c r="AB19" s="4">
        <f>IF(W19=1,0.33,0)</f>
        <v>0</v>
      </c>
      <c r="AC19" s="4">
        <f>IF(X19=1,0.66,0)</f>
        <v>0</v>
      </c>
      <c r="AD19" s="4">
        <f>IF(Y19=1,1,0)</f>
        <v>0</v>
      </c>
      <c r="AE19" s="4">
        <f>SUM(AA19:AD19)</f>
        <v>0</v>
      </c>
      <c r="AF19" s="4">
        <v>2</v>
      </c>
      <c r="AG19" s="4">
        <f>AE19*AF19</f>
        <v>0</v>
      </c>
      <c r="AH19" s="4"/>
    </row>
    <row r="20" spans="1:34" ht="15.75" customHeight="1" thickBot="1" x14ac:dyDescent="0.3">
      <c r="A20" s="116">
        <f>AF22</f>
        <v>3</v>
      </c>
      <c r="B20" s="119" t="s">
        <v>70</v>
      </c>
      <c r="C20" s="120"/>
      <c r="D20" s="121"/>
      <c r="E20" s="97" t="s">
        <v>71</v>
      </c>
      <c r="F20" s="98"/>
      <c r="G20" s="99"/>
      <c r="H20" s="97" t="s">
        <v>72</v>
      </c>
      <c r="I20" s="98"/>
      <c r="J20" s="99"/>
      <c r="K20" s="97" t="s">
        <v>73</v>
      </c>
      <c r="L20" s="98"/>
      <c r="M20" s="99"/>
      <c r="N20" s="97" t="s">
        <v>70</v>
      </c>
      <c r="O20" s="98"/>
      <c r="P20" s="99"/>
      <c r="Q20" s="84" t="s">
        <v>22</v>
      </c>
      <c r="R20" s="85"/>
      <c r="S20" s="85"/>
      <c r="T20" s="86"/>
      <c r="U20" s="115" t="str">
        <f>IF(V22+W22+X22+Y22&gt;1,"Error: 2 niveles marcados",IF(V22+W22+X22+Y22=0,"Pendiente de evaluar",IF(V22+W22+X22+Y22=1,"Evaluado","ERROR DESCONOCIDO: CONSULTAR")))</f>
        <v>Pendiente de evaluar</v>
      </c>
      <c r="V20" s="4"/>
      <c r="W20" s="4"/>
      <c r="X20" s="4"/>
      <c r="Y20" s="4"/>
      <c r="Z20" s="4"/>
      <c r="AA20" s="4"/>
      <c r="AB20" s="4"/>
      <c r="AC20" s="4"/>
      <c r="AD20" s="4"/>
      <c r="AE20" s="4"/>
      <c r="AF20" s="4"/>
      <c r="AG20" s="4"/>
      <c r="AH20" s="4"/>
    </row>
    <row r="21" spans="1:34" ht="15.75" thickBot="1" x14ac:dyDescent="0.3">
      <c r="A21" s="117"/>
      <c r="B21" s="93"/>
      <c r="C21" s="94"/>
      <c r="D21" s="122"/>
      <c r="E21" s="100"/>
      <c r="F21" s="101"/>
      <c r="G21" s="102"/>
      <c r="H21" s="100"/>
      <c r="I21" s="101"/>
      <c r="J21" s="102"/>
      <c r="K21" s="100"/>
      <c r="L21" s="101"/>
      <c r="M21" s="102"/>
      <c r="N21" s="100"/>
      <c r="O21" s="101"/>
      <c r="P21" s="102"/>
      <c r="Q21" s="3">
        <v>0</v>
      </c>
      <c r="R21" s="3">
        <v>1</v>
      </c>
      <c r="S21" s="3">
        <v>2</v>
      </c>
      <c r="T21" s="3">
        <v>3</v>
      </c>
      <c r="U21" s="115"/>
      <c r="V21" s="5" t="s">
        <v>150</v>
      </c>
      <c r="W21" s="5" t="s">
        <v>151</v>
      </c>
      <c r="X21" s="5" t="s">
        <v>152</v>
      </c>
      <c r="Y21" s="5" t="s">
        <v>153</v>
      </c>
      <c r="Z21" s="4" t="s">
        <v>154</v>
      </c>
      <c r="AA21" s="4">
        <v>0</v>
      </c>
      <c r="AB21" s="4">
        <v>1</v>
      </c>
      <c r="AC21" s="4">
        <v>2</v>
      </c>
      <c r="AD21" s="4">
        <v>3</v>
      </c>
      <c r="AE21" s="4" t="s">
        <v>155</v>
      </c>
      <c r="AF21" s="4" t="s">
        <v>156</v>
      </c>
      <c r="AG21" s="4" t="s">
        <v>157</v>
      </c>
      <c r="AH21" s="4"/>
    </row>
    <row r="22" spans="1:34" ht="30.75" customHeight="1" thickBot="1" x14ac:dyDescent="0.3">
      <c r="A22" s="118"/>
      <c r="B22" s="93"/>
      <c r="C22" s="96"/>
      <c r="D22" s="123"/>
      <c r="E22" s="103"/>
      <c r="F22" s="104"/>
      <c r="G22" s="105"/>
      <c r="H22" s="103"/>
      <c r="I22" s="104"/>
      <c r="J22" s="105"/>
      <c r="K22" s="103"/>
      <c r="L22" s="104"/>
      <c r="M22" s="105"/>
      <c r="N22" s="103"/>
      <c r="O22" s="104"/>
      <c r="P22" s="105"/>
      <c r="Q22" s="7"/>
      <c r="R22" s="7"/>
      <c r="S22" s="7"/>
      <c r="T22" s="7"/>
      <c r="U22" s="115"/>
      <c r="V22" s="4">
        <f>IF(Q22="X",1,0)</f>
        <v>0</v>
      </c>
      <c r="W22" s="4">
        <f>IF(R22="X",1,0)</f>
        <v>0</v>
      </c>
      <c r="X22" s="4">
        <f>IF(S22="X",1,0)</f>
        <v>0</v>
      </c>
      <c r="Y22" s="4">
        <f>IF(T22="X",1,0)</f>
        <v>0</v>
      </c>
      <c r="Z22" s="4">
        <f>SUM(V22:Y22)</f>
        <v>0</v>
      </c>
      <c r="AA22" s="4">
        <f>IF(V22=1,0,0)</f>
        <v>0</v>
      </c>
      <c r="AB22" s="4">
        <f>IF(W22=1,0.33,0)</f>
        <v>0</v>
      </c>
      <c r="AC22" s="4">
        <f>IF(X22=1,0.66,0)</f>
        <v>0</v>
      </c>
      <c r="AD22" s="4">
        <f>IF(Y22=1,1,0)</f>
        <v>0</v>
      </c>
      <c r="AE22" s="4">
        <f>SUM(AA22:AD22)</f>
        <v>0</v>
      </c>
      <c r="AF22" s="4">
        <v>3</v>
      </c>
      <c r="AG22" s="4">
        <f>AE22*AF22</f>
        <v>0</v>
      </c>
      <c r="AH22" s="4"/>
    </row>
    <row r="23" spans="1:34" x14ac:dyDescent="0.25">
      <c r="A23" s="9"/>
      <c r="B23" s="9"/>
      <c r="V23" s="4"/>
      <c r="W23" s="4"/>
      <c r="X23" s="4"/>
      <c r="Y23" s="4"/>
      <c r="Z23" s="4"/>
      <c r="AA23" s="4"/>
      <c r="AB23" s="4"/>
      <c r="AC23" s="4"/>
      <c r="AD23" s="4"/>
      <c r="AE23" s="4"/>
      <c r="AF23" s="4"/>
      <c r="AG23" s="4"/>
      <c r="AH23" s="4"/>
    </row>
    <row r="24" spans="1:34" x14ac:dyDescent="0.25">
      <c r="V24" s="4"/>
      <c r="W24" s="4"/>
      <c r="X24" s="4"/>
      <c r="Y24" s="4"/>
      <c r="Z24" s="4"/>
      <c r="AA24" s="4"/>
      <c r="AB24" s="4"/>
      <c r="AC24" s="4"/>
      <c r="AD24" s="4"/>
      <c r="AE24" s="4"/>
      <c r="AF24" s="4"/>
      <c r="AG24" s="4">
        <f>AG22+AG19+AG16+AG13+AG10+AG7</f>
        <v>0</v>
      </c>
      <c r="AH24" s="4"/>
    </row>
    <row r="25" spans="1:34" x14ac:dyDescent="0.25">
      <c r="F25" s="2" t="s">
        <v>167</v>
      </c>
      <c r="V25" s="4"/>
      <c r="W25" s="4"/>
      <c r="X25" s="4"/>
      <c r="Y25" s="4"/>
      <c r="Z25" s="4"/>
      <c r="AA25" s="4"/>
      <c r="AB25" s="4"/>
      <c r="AC25" s="4"/>
      <c r="AD25" s="4"/>
      <c r="AE25" s="4"/>
      <c r="AF25" s="4"/>
      <c r="AG25" s="4"/>
      <c r="AH25" s="4"/>
    </row>
    <row r="30" spans="1:34" x14ac:dyDescent="0.25">
      <c r="P30" s="4"/>
      <c r="Q30" s="4"/>
      <c r="R30" s="4"/>
      <c r="S30" s="4"/>
      <c r="T30" s="4"/>
      <c r="U30" s="4"/>
    </row>
    <row r="31" spans="1:34" x14ac:dyDescent="0.25">
      <c r="P31" s="4"/>
      <c r="Q31" s="4"/>
      <c r="R31" s="4"/>
      <c r="S31" s="4"/>
      <c r="T31" s="4"/>
      <c r="U31" s="4"/>
    </row>
    <row r="32" spans="1:34" x14ac:dyDescent="0.25">
      <c r="P32" s="4"/>
      <c r="Q32" s="4"/>
      <c r="R32" s="4"/>
      <c r="S32" s="4"/>
      <c r="T32" s="4"/>
      <c r="U32" s="4" t="str">
        <f>IF(OR(U5="Pendiente de evaluar",U8="Pendiente de evaluar",U11="Pendiente de evaluar",U14="Pendiente de evaluar",U17="Pendiente de evaluar",U20="Pendiente de evaluar",U23="Pendiente de evaluar",U26="Pendiente de evaluar"),"Pendiente de evaluar",IF(OR(U5="Error: 2 niveles marcados",U8="Error: 2 niveles marcados",U11="Error: 2 niveles marcados",U14="Error: 2 niveles marcados",U17="Error: 2 niveles marcados",U20="Error: 2 niveles marcados",U23="Error: 2 niveles marcados",U26="Error: 2 niveles marcados"),"Error: 2 niveles marcados","Evaluado"))</f>
        <v>Pendiente de evaluar</v>
      </c>
    </row>
    <row r="33" spans="16:21" x14ac:dyDescent="0.25">
      <c r="P33" s="4"/>
      <c r="Q33" s="4"/>
      <c r="R33" s="4"/>
      <c r="S33" s="4"/>
      <c r="T33" s="4"/>
      <c r="U33" s="4"/>
    </row>
  </sheetData>
  <sheetProtection password="C6B8" sheet="1" objects="1" scenarios="1"/>
  <mergeCells count="57">
    <mergeCell ref="U5:U7"/>
    <mergeCell ref="U8:U10"/>
    <mergeCell ref="U11:U13"/>
    <mergeCell ref="U14:U16"/>
    <mergeCell ref="U17:U19"/>
    <mergeCell ref="U20:U22"/>
    <mergeCell ref="B20:D22"/>
    <mergeCell ref="E20:G22"/>
    <mergeCell ref="H20:J22"/>
    <mergeCell ref="K20:M22"/>
    <mergeCell ref="N20:P22"/>
    <mergeCell ref="Q20:T20"/>
    <mergeCell ref="N14:P16"/>
    <mergeCell ref="Q14:T14"/>
    <mergeCell ref="B17:D19"/>
    <mergeCell ref="E17:G19"/>
    <mergeCell ref="H17:J19"/>
    <mergeCell ref="K17:M19"/>
    <mergeCell ref="N17:P19"/>
    <mergeCell ref="Q17:T17"/>
    <mergeCell ref="B14:D16"/>
    <mergeCell ref="E14:G16"/>
    <mergeCell ref="H14:J16"/>
    <mergeCell ref="K14:M16"/>
    <mergeCell ref="Q11:T11"/>
    <mergeCell ref="B8:D10"/>
    <mergeCell ref="E8:G10"/>
    <mergeCell ref="H8:J10"/>
    <mergeCell ref="K8:M10"/>
    <mergeCell ref="N8:P10"/>
    <mergeCell ref="Q8:T8"/>
    <mergeCell ref="B11:D13"/>
    <mergeCell ref="E11:G13"/>
    <mergeCell ref="H11:J13"/>
    <mergeCell ref="K11:M13"/>
    <mergeCell ref="N11:P13"/>
    <mergeCell ref="Q5:T5"/>
    <mergeCell ref="B1:D4"/>
    <mergeCell ref="E1:T2"/>
    <mergeCell ref="E3:P3"/>
    <mergeCell ref="Q3:T4"/>
    <mergeCell ref="E4:G4"/>
    <mergeCell ref="H4:J4"/>
    <mergeCell ref="K4:M4"/>
    <mergeCell ref="N4:P4"/>
    <mergeCell ref="B5:D7"/>
    <mergeCell ref="E5:G7"/>
    <mergeCell ref="H5:J7"/>
    <mergeCell ref="K5:M7"/>
    <mergeCell ref="N5:P7"/>
    <mergeCell ref="A20:A22"/>
    <mergeCell ref="A1:A4"/>
    <mergeCell ref="A5:A7"/>
    <mergeCell ref="A8:A10"/>
    <mergeCell ref="A11:A13"/>
    <mergeCell ref="A14:A16"/>
    <mergeCell ref="A17:A19"/>
  </mergeCells>
  <conditionalFormatting sqref="U5:U7">
    <cfRule type="cellIs" dxfId="77" priority="16" operator="equal">
      <formula>"Error: 2 niveles marcados"</formula>
    </cfRule>
    <cfRule type="cellIs" dxfId="76" priority="17" operator="equal">
      <formula>"Evaluado"</formula>
    </cfRule>
    <cfRule type="cellIs" dxfId="75" priority="18" operator="equal">
      <formula>"Pendiente de evaluar"</formula>
    </cfRule>
  </conditionalFormatting>
  <conditionalFormatting sqref="U8:U10">
    <cfRule type="cellIs" dxfId="74" priority="13" operator="equal">
      <formula>"Error: 2 niveles marcados"</formula>
    </cfRule>
    <cfRule type="cellIs" dxfId="73" priority="14" operator="equal">
      <formula>"Evaluado"</formula>
    </cfRule>
    <cfRule type="cellIs" dxfId="72" priority="15" operator="equal">
      <formula>"Pendiente de evaluar"</formula>
    </cfRule>
  </conditionalFormatting>
  <conditionalFormatting sqref="U11:U13">
    <cfRule type="cellIs" dxfId="71" priority="10" operator="equal">
      <formula>"Error: 2 niveles marcados"</formula>
    </cfRule>
    <cfRule type="cellIs" dxfId="70" priority="11" operator="equal">
      <formula>"Evaluado"</formula>
    </cfRule>
    <cfRule type="cellIs" dxfId="69" priority="12" operator="equal">
      <formula>"Pendiente de evaluar"</formula>
    </cfRule>
  </conditionalFormatting>
  <conditionalFormatting sqref="U14:U16">
    <cfRule type="cellIs" dxfId="68" priority="7" operator="equal">
      <formula>"Error: 2 niveles marcados"</formula>
    </cfRule>
    <cfRule type="cellIs" dxfId="67" priority="8" operator="equal">
      <formula>"Evaluado"</formula>
    </cfRule>
    <cfRule type="cellIs" dxfId="66" priority="9" operator="equal">
      <formula>"Pendiente de evaluar"</formula>
    </cfRule>
  </conditionalFormatting>
  <conditionalFormatting sqref="U17:U19">
    <cfRule type="cellIs" dxfId="65" priority="4" operator="equal">
      <formula>"Error: 2 niveles marcados"</formula>
    </cfRule>
    <cfRule type="cellIs" dxfId="64" priority="5" operator="equal">
      <formula>"Evaluado"</formula>
    </cfRule>
    <cfRule type="cellIs" dxfId="63" priority="6" operator="equal">
      <formula>"Pendiente de evaluar"</formula>
    </cfRule>
  </conditionalFormatting>
  <conditionalFormatting sqref="U20:U22">
    <cfRule type="cellIs" dxfId="62" priority="1" operator="equal">
      <formula>"Error: 2 niveles marcados"</formula>
    </cfRule>
    <cfRule type="cellIs" dxfId="61" priority="2" operator="equal">
      <formula>"Evaluado"</formula>
    </cfRule>
    <cfRule type="cellIs" dxfId="60" priority="3" operator="equal">
      <formula>"Pendiente de evaluar"</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zoomScale="90" zoomScaleNormal="90" workbookViewId="0">
      <selection activeCell="S7" sqref="S7"/>
    </sheetView>
  </sheetViews>
  <sheetFormatPr baseColWidth="10" defaultRowHeight="15" x14ac:dyDescent="0.25"/>
  <cols>
    <col min="1" max="1" width="5.28515625" style="2" customWidth="1"/>
    <col min="2" max="16" width="11.42578125" style="2"/>
    <col min="17" max="17" width="5.7109375" style="2" customWidth="1"/>
    <col min="18" max="18" width="4.5703125" style="2" customWidth="1"/>
    <col min="19" max="19" width="4.7109375" style="2" customWidth="1"/>
    <col min="20" max="20" width="4.85546875" style="2" customWidth="1"/>
    <col min="21" max="16384" width="11.42578125" style="2"/>
  </cols>
  <sheetData>
    <row r="1" spans="1:34" ht="15" customHeight="1" x14ac:dyDescent="0.25">
      <c r="A1" s="74" t="s">
        <v>162</v>
      </c>
      <c r="B1" s="106" t="s">
        <v>14</v>
      </c>
      <c r="C1" s="107"/>
      <c r="D1" s="108"/>
      <c r="E1" s="82" t="s">
        <v>15</v>
      </c>
      <c r="F1" s="83"/>
      <c r="G1" s="83"/>
      <c r="H1" s="83"/>
      <c r="I1" s="83"/>
      <c r="J1" s="83"/>
      <c r="K1" s="83"/>
      <c r="L1" s="83"/>
      <c r="M1" s="83"/>
      <c r="N1" s="83"/>
      <c r="O1" s="83"/>
      <c r="P1" s="83"/>
      <c r="Q1" s="83"/>
      <c r="R1" s="83"/>
      <c r="S1" s="83"/>
      <c r="T1" s="83"/>
    </row>
    <row r="2" spans="1:34" ht="15.75" customHeight="1" thickBot="1" x14ac:dyDescent="0.3">
      <c r="A2" s="74"/>
      <c r="B2" s="109"/>
      <c r="C2" s="110"/>
      <c r="D2" s="111"/>
      <c r="E2" s="82"/>
      <c r="F2" s="83"/>
      <c r="G2" s="83"/>
      <c r="H2" s="83"/>
      <c r="I2" s="83"/>
      <c r="J2" s="83"/>
      <c r="K2" s="83"/>
      <c r="L2" s="83"/>
      <c r="M2" s="83"/>
      <c r="N2" s="83"/>
      <c r="O2" s="83"/>
      <c r="P2" s="83"/>
      <c r="Q2" s="83"/>
      <c r="R2" s="83"/>
      <c r="S2" s="83"/>
      <c r="T2" s="83"/>
    </row>
    <row r="3" spans="1:34" ht="18" customHeight="1" thickBot="1" x14ac:dyDescent="0.3">
      <c r="A3" s="74"/>
      <c r="B3" s="109"/>
      <c r="C3" s="110"/>
      <c r="D3" s="111"/>
      <c r="E3" s="76" t="s">
        <v>21</v>
      </c>
      <c r="F3" s="77"/>
      <c r="G3" s="77"/>
      <c r="H3" s="77"/>
      <c r="I3" s="77"/>
      <c r="J3" s="77"/>
      <c r="K3" s="77"/>
      <c r="L3" s="77"/>
      <c r="M3" s="77"/>
      <c r="N3" s="77"/>
      <c r="O3" s="77"/>
      <c r="P3" s="78"/>
      <c r="Q3" s="87" t="s">
        <v>16</v>
      </c>
      <c r="R3" s="88"/>
      <c r="S3" s="88"/>
      <c r="T3" s="89"/>
      <c r="V3" s="4"/>
      <c r="W3" s="4"/>
      <c r="X3" s="4"/>
      <c r="Y3" s="4"/>
      <c r="Z3" s="4"/>
      <c r="AA3" s="4"/>
      <c r="AB3" s="4"/>
      <c r="AC3" s="4"/>
      <c r="AD3" s="4"/>
      <c r="AE3" s="4"/>
      <c r="AF3" s="4"/>
      <c r="AG3" s="4"/>
      <c r="AH3" s="4"/>
    </row>
    <row r="4" spans="1:34" ht="15.75" customHeight="1" thickBot="1" x14ac:dyDescent="0.3">
      <c r="A4" s="75"/>
      <c r="B4" s="112"/>
      <c r="C4" s="113"/>
      <c r="D4" s="114"/>
      <c r="E4" s="79" t="s">
        <v>17</v>
      </c>
      <c r="F4" s="80"/>
      <c r="G4" s="80"/>
      <c r="H4" s="80" t="s">
        <v>19</v>
      </c>
      <c r="I4" s="80"/>
      <c r="J4" s="80"/>
      <c r="K4" s="80" t="s">
        <v>18</v>
      </c>
      <c r="L4" s="80"/>
      <c r="M4" s="81"/>
      <c r="N4" s="80" t="s">
        <v>20</v>
      </c>
      <c r="O4" s="80"/>
      <c r="P4" s="81"/>
      <c r="Q4" s="90"/>
      <c r="R4" s="91"/>
      <c r="S4" s="91"/>
      <c r="T4" s="92"/>
      <c r="V4" s="4"/>
      <c r="W4" s="4"/>
      <c r="X4" s="4"/>
      <c r="Y4" s="4"/>
      <c r="Z4" s="4"/>
      <c r="AA4" s="4"/>
      <c r="AB4" s="4"/>
      <c r="AC4" s="4"/>
      <c r="AD4" s="4"/>
      <c r="AE4" s="4"/>
      <c r="AF4" s="4"/>
      <c r="AG4" s="4"/>
      <c r="AH4" s="4"/>
    </row>
    <row r="5" spans="1:34" ht="15.75" customHeight="1" thickBot="1" x14ac:dyDescent="0.3">
      <c r="A5" s="116">
        <f>AF7</f>
        <v>4</v>
      </c>
      <c r="B5" s="93" t="s">
        <v>170</v>
      </c>
      <c r="C5" s="94"/>
      <c r="D5" s="94"/>
      <c r="E5" s="97" t="s">
        <v>74</v>
      </c>
      <c r="F5" s="98"/>
      <c r="G5" s="99"/>
      <c r="H5" s="97" t="s">
        <v>75</v>
      </c>
      <c r="I5" s="98"/>
      <c r="J5" s="99"/>
      <c r="K5" s="97" t="s">
        <v>76</v>
      </c>
      <c r="L5" s="98"/>
      <c r="M5" s="99"/>
      <c r="N5" s="97" t="s">
        <v>77</v>
      </c>
      <c r="O5" s="98"/>
      <c r="P5" s="99"/>
      <c r="Q5" s="84" t="s">
        <v>22</v>
      </c>
      <c r="R5" s="85"/>
      <c r="S5" s="85"/>
      <c r="T5" s="86"/>
      <c r="U5" s="115" t="str">
        <f>IF(V7+W7+X7+Y7&gt;1,"Error: 2 niveles marcados",IF(V7+W7+X7+Y7=0,"Pendiente de evaluar",IF(V7+W7+X7+Y7=1,"Evaluado","ERROR DESCONOCIDO: CONSULTAR")))</f>
        <v>Pendiente de evaluar</v>
      </c>
      <c r="V5" s="4"/>
      <c r="W5" s="4"/>
      <c r="X5" s="4"/>
      <c r="Y5" s="4"/>
      <c r="Z5" s="4"/>
      <c r="AA5" s="4"/>
      <c r="AB5" s="4"/>
      <c r="AC5" s="4"/>
      <c r="AD5" s="4"/>
      <c r="AE5" s="4"/>
      <c r="AF5" s="4"/>
      <c r="AG5" s="4"/>
      <c r="AH5" s="4"/>
    </row>
    <row r="6" spans="1:34" ht="22.5" customHeight="1" thickBot="1" x14ac:dyDescent="0.3">
      <c r="A6" s="117"/>
      <c r="B6" s="93"/>
      <c r="C6" s="94"/>
      <c r="D6" s="94"/>
      <c r="E6" s="100"/>
      <c r="F6" s="101"/>
      <c r="G6" s="102"/>
      <c r="H6" s="100"/>
      <c r="I6" s="101"/>
      <c r="J6" s="102"/>
      <c r="K6" s="100"/>
      <c r="L6" s="101"/>
      <c r="M6" s="102"/>
      <c r="N6" s="100"/>
      <c r="O6" s="101"/>
      <c r="P6" s="102"/>
      <c r="Q6" s="3">
        <v>0</v>
      </c>
      <c r="R6" s="3">
        <v>1</v>
      </c>
      <c r="S6" s="3">
        <v>2</v>
      </c>
      <c r="T6" s="3">
        <v>3</v>
      </c>
      <c r="U6" s="115"/>
      <c r="V6" s="5" t="s">
        <v>150</v>
      </c>
      <c r="W6" s="5" t="s">
        <v>151</v>
      </c>
      <c r="X6" s="5" t="s">
        <v>152</v>
      </c>
      <c r="Y6" s="5" t="s">
        <v>153</v>
      </c>
      <c r="Z6" s="4" t="s">
        <v>154</v>
      </c>
      <c r="AA6" s="4">
        <v>0</v>
      </c>
      <c r="AB6" s="4">
        <v>1</v>
      </c>
      <c r="AC6" s="4">
        <v>2</v>
      </c>
      <c r="AD6" s="4">
        <v>3</v>
      </c>
      <c r="AE6" s="4" t="s">
        <v>155</v>
      </c>
      <c r="AF6" s="4" t="s">
        <v>156</v>
      </c>
      <c r="AG6" s="4" t="s">
        <v>157</v>
      </c>
      <c r="AH6" s="4"/>
    </row>
    <row r="7" spans="1:34" ht="36.75" customHeight="1" thickBot="1" x14ac:dyDescent="0.3">
      <c r="A7" s="118"/>
      <c r="B7" s="95"/>
      <c r="C7" s="96"/>
      <c r="D7" s="96"/>
      <c r="E7" s="103"/>
      <c r="F7" s="104"/>
      <c r="G7" s="105"/>
      <c r="H7" s="103"/>
      <c r="I7" s="104"/>
      <c r="J7" s="105"/>
      <c r="K7" s="103"/>
      <c r="L7" s="104"/>
      <c r="M7" s="105"/>
      <c r="N7" s="103"/>
      <c r="O7" s="104"/>
      <c r="P7" s="105"/>
      <c r="Q7" s="7"/>
      <c r="R7" s="7"/>
      <c r="S7" s="7"/>
      <c r="T7" s="7"/>
      <c r="U7" s="115"/>
      <c r="V7" s="4">
        <f>IF(Q7="X",1,0)</f>
        <v>0</v>
      </c>
      <c r="W7" s="4">
        <f>IF(R7="X",1,0)</f>
        <v>0</v>
      </c>
      <c r="X7" s="4">
        <f>IF(S7="X",1,0)</f>
        <v>0</v>
      </c>
      <c r="Y7" s="4">
        <f>IF(T7="X",1,0)</f>
        <v>0</v>
      </c>
      <c r="Z7" s="4">
        <f>SUM(V7:Y7)</f>
        <v>0</v>
      </c>
      <c r="AA7" s="4">
        <f>IF(V7=1,0,0)</f>
        <v>0</v>
      </c>
      <c r="AB7" s="4">
        <f>IF(W7=1,0.33,0)</f>
        <v>0</v>
      </c>
      <c r="AC7" s="4">
        <f>IF(X7=1,0.66,0)</f>
        <v>0</v>
      </c>
      <c r="AD7" s="4">
        <f>IF(Y7=1,1,0)</f>
        <v>0</v>
      </c>
      <c r="AE7" s="4">
        <f>SUM(AA7:AD7)</f>
        <v>0</v>
      </c>
      <c r="AF7" s="4">
        <v>4</v>
      </c>
      <c r="AG7" s="4">
        <f>AE7*AF7</f>
        <v>0</v>
      </c>
      <c r="AH7" s="4"/>
    </row>
    <row r="8" spans="1:34" ht="15.75" thickBot="1" x14ac:dyDescent="0.3">
      <c r="A8" s="116">
        <f>AF10</f>
        <v>4</v>
      </c>
      <c r="B8" s="93" t="s">
        <v>78</v>
      </c>
      <c r="C8" s="94"/>
      <c r="D8" s="94"/>
      <c r="E8" s="97" t="s">
        <v>79</v>
      </c>
      <c r="F8" s="98"/>
      <c r="G8" s="99"/>
      <c r="H8" s="97" t="s">
        <v>80</v>
      </c>
      <c r="I8" s="98"/>
      <c r="J8" s="99"/>
      <c r="K8" s="97" t="s">
        <v>81</v>
      </c>
      <c r="L8" s="98"/>
      <c r="M8" s="99"/>
      <c r="N8" s="97" t="s">
        <v>82</v>
      </c>
      <c r="O8" s="98"/>
      <c r="P8" s="99"/>
      <c r="Q8" s="84" t="s">
        <v>22</v>
      </c>
      <c r="R8" s="85"/>
      <c r="S8" s="85"/>
      <c r="T8" s="86"/>
      <c r="U8" s="115" t="str">
        <f>IF(V10+W10+X10+Y10&gt;1,"Error: 2 niveles marcados",IF(V10+W10+X10+Y10=0,"Pendiente de evaluar",IF(V10+W10+X10+Y10=1,"Evaluado","ERROR DESCONOCIDO: CONSULTAR")))</f>
        <v>Pendiente de evaluar</v>
      </c>
      <c r="V8" s="4"/>
      <c r="W8" s="4"/>
      <c r="X8" s="4"/>
      <c r="Y8" s="4"/>
      <c r="Z8" s="4"/>
      <c r="AA8" s="4"/>
      <c r="AB8" s="4"/>
      <c r="AC8" s="4"/>
      <c r="AD8" s="4"/>
      <c r="AE8" s="4"/>
      <c r="AF8" s="4"/>
      <c r="AG8" s="4"/>
      <c r="AH8" s="4"/>
    </row>
    <row r="9" spans="1:34" ht="15.75" thickBot="1" x14ac:dyDescent="0.3">
      <c r="A9" s="117"/>
      <c r="B9" s="93"/>
      <c r="C9" s="94"/>
      <c r="D9" s="94"/>
      <c r="E9" s="100"/>
      <c r="F9" s="101"/>
      <c r="G9" s="102"/>
      <c r="H9" s="100"/>
      <c r="I9" s="101"/>
      <c r="J9" s="102"/>
      <c r="K9" s="100"/>
      <c r="L9" s="101"/>
      <c r="M9" s="102"/>
      <c r="N9" s="100"/>
      <c r="O9" s="101"/>
      <c r="P9" s="102"/>
      <c r="Q9" s="3">
        <v>0</v>
      </c>
      <c r="R9" s="3">
        <v>1</v>
      </c>
      <c r="S9" s="3">
        <v>2</v>
      </c>
      <c r="T9" s="3">
        <v>3</v>
      </c>
      <c r="U9" s="115"/>
      <c r="V9" s="5" t="s">
        <v>150</v>
      </c>
      <c r="W9" s="5" t="s">
        <v>151</v>
      </c>
      <c r="X9" s="5" t="s">
        <v>152</v>
      </c>
      <c r="Y9" s="5" t="s">
        <v>153</v>
      </c>
      <c r="Z9" s="4" t="s">
        <v>154</v>
      </c>
      <c r="AA9" s="4">
        <v>0</v>
      </c>
      <c r="AB9" s="4">
        <v>1</v>
      </c>
      <c r="AC9" s="4">
        <v>2</v>
      </c>
      <c r="AD9" s="4">
        <v>3</v>
      </c>
      <c r="AE9" s="4" t="s">
        <v>155</v>
      </c>
      <c r="AF9" s="4" t="s">
        <v>156</v>
      </c>
      <c r="AG9" s="4" t="s">
        <v>157</v>
      </c>
      <c r="AH9" s="4"/>
    </row>
    <row r="10" spans="1:34" ht="37.5" customHeight="1" thickBot="1" x14ac:dyDescent="0.3">
      <c r="A10" s="118"/>
      <c r="B10" s="95"/>
      <c r="C10" s="96"/>
      <c r="D10" s="96"/>
      <c r="E10" s="103"/>
      <c r="F10" s="104"/>
      <c r="G10" s="105"/>
      <c r="H10" s="103"/>
      <c r="I10" s="104"/>
      <c r="J10" s="105"/>
      <c r="K10" s="103"/>
      <c r="L10" s="104"/>
      <c r="M10" s="105"/>
      <c r="N10" s="103"/>
      <c r="O10" s="104"/>
      <c r="P10" s="105"/>
      <c r="Q10" s="7"/>
      <c r="R10" s="7"/>
      <c r="S10" s="7"/>
      <c r="T10" s="7"/>
      <c r="U10" s="115"/>
      <c r="V10" s="4">
        <f>IF(Q10="X",1,0)</f>
        <v>0</v>
      </c>
      <c r="W10" s="4">
        <f>IF(R10="X",1,0)</f>
        <v>0</v>
      </c>
      <c r="X10" s="4">
        <f>IF(S10="X",1,0)</f>
        <v>0</v>
      </c>
      <c r="Y10" s="4">
        <f>IF(T10="X",1,0)</f>
        <v>0</v>
      </c>
      <c r="Z10" s="4">
        <f>SUM(V10:Y10)</f>
        <v>0</v>
      </c>
      <c r="AA10" s="4">
        <f>IF(V10=1,0,0)</f>
        <v>0</v>
      </c>
      <c r="AB10" s="4">
        <f>IF(W10=1,0.33,0)</f>
        <v>0</v>
      </c>
      <c r="AC10" s="4">
        <f>IF(X10=1,0.66,0)</f>
        <v>0</v>
      </c>
      <c r="AD10" s="4">
        <f>IF(Y10=1,1,0)</f>
        <v>0</v>
      </c>
      <c r="AE10" s="4">
        <f>SUM(AA10:AD10)</f>
        <v>0</v>
      </c>
      <c r="AF10" s="4">
        <v>4</v>
      </c>
      <c r="AG10" s="4">
        <f>AE10*AF10</f>
        <v>0</v>
      </c>
      <c r="AH10" s="4"/>
    </row>
    <row r="11" spans="1:34" x14ac:dyDescent="0.25">
      <c r="V11" s="4"/>
      <c r="W11" s="4"/>
      <c r="X11" s="4"/>
      <c r="Y11" s="4"/>
      <c r="Z11" s="4"/>
      <c r="AA11" s="4"/>
      <c r="AB11" s="4"/>
      <c r="AC11" s="4"/>
      <c r="AD11" s="4"/>
      <c r="AE11" s="4"/>
      <c r="AF11" s="4"/>
      <c r="AG11" s="4"/>
      <c r="AH11" s="4"/>
    </row>
    <row r="12" spans="1:34" x14ac:dyDescent="0.25">
      <c r="V12" s="4"/>
      <c r="W12" s="4"/>
      <c r="X12" s="4"/>
      <c r="Y12" s="4"/>
      <c r="Z12" s="4"/>
      <c r="AA12" s="4"/>
      <c r="AB12" s="4"/>
      <c r="AC12" s="4"/>
      <c r="AD12" s="4"/>
      <c r="AE12" s="4"/>
      <c r="AF12" s="4"/>
      <c r="AG12" s="4">
        <f>AG10+AG7</f>
        <v>0</v>
      </c>
      <c r="AH12" s="4"/>
    </row>
    <row r="13" spans="1:34" x14ac:dyDescent="0.25">
      <c r="F13" s="2" t="s">
        <v>168</v>
      </c>
      <c r="V13" s="4"/>
      <c r="W13" s="4"/>
      <c r="X13" s="4"/>
      <c r="Y13" s="4"/>
      <c r="Z13" s="4"/>
      <c r="AA13" s="4"/>
      <c r="AB13" s="4"/>
      <c r="AC13" s="4"/>
      <c r="AD13" s="4"/>
      <c r="AE13" s="4"/>
      <c r="AF13" s="4"/>
      <c r="AG13" s="4"/>
      <c r="AH13" s="4"/>
    </row>
    <row r="15" spans="1:34" ht="15" customHeight="1" x14ac:dyDescent="0.25"/>
    <row r="16" spans="1:34" ht="15.75" customHeight="1" x14ac:dyDescent="0.25"/>
    <row r="23" spans="20:22" x14ac:dyDescent="0.25">
      <c r="T23" s="4"/>
      <c r="U23" s="4"/>
      <c r="V23" s="4"/>
    </row>
    <row r="24" spans="20:22" x14ac:dyDescent="0.25">
      <c r="T24" s="4"/>
      <c r="U24" s="4"/>
      <c r="V24" s="4"/>
    </row>
    <row r="25" spans="20:22" x14ac:dyDescent="0.25">
      <c r="T25" s="4"/>
      <c r="U25" s="4"/>
      <c r="V25" s="4"/>
    </row>
    <row r="26" spans="20:22" x14ac:dyDescent="0.25">
      <c r="T26" s="4"/>
      <c r="U26" s="4"/>
      <c r="V26" s="4"/>
    </row>
    <row r="27" spans="20:22" x14ac:dyDescent="0.25">
      <c r="T27" s="4"/>
      <c r="U27" s="4"/>
      <c r="V27" s="4"/>
    </row>
    <row r="28" spans="20:22" x14ac:dyDescent="0.25">
      <c r="T28" s="4"/>
      <c r="U28" s="4"/>
      <c r="V28" s="4"/>
    </row>
    <row r="29" spans="20:22" x14ac:dyDescent="0.25">
      <c r="T29" s="4"/>
      <c r="U29" s="4"/>
      <c r="V29" s="4"/>
    </row>
    <row r="30" spans="20:22" x14ac:dyDescent="0.25">
      <c r="T30" s="4"/>
      <c r="U30" s="4"/>
      <c r="V30" s="4"/>
    </row>
    <row r="31" spans="20:22" x14ac:dyDescent="0.25">
      <c r="T31" s="4"/>
      <c r="U31" s="4"/>
      <c r="V31" s="4"/>
    </row>
    <row r="32" spans="20:22" x14ac:dyDescent="0.25">
      <c r="T32" s="4"/>
      <c r="U32" s="4" t="str">
        <f>IF(OR(U5="Pendiente de evaluar",U8="Pendiente de evaluar",U11="Pendiente de evaluar",U14="Pendiente de evaluar",U17="Pendiente de evaluar",U20="Pendiente de evaluar",U23="Pendiente de evaluar",U26="Pendiente de evaluar"),"Pendiente de evaluar",IF(OR(U5="Error: 2 niveles marcados",U8="Error: 2 niveles marcados",U11="Error: 2 niveles marcados",U14="Error: 2 niveles marcados",U17="Error: 2 niveles marcados",U20="Error: 2 niveles marcados",U23="Error: 2 niveles marcados",U26="Error: 2 niveles marcados"),"Error: 2 niveles marcados","Evaluado"))</f>
        <v>Pendiente de evaluar</v>
      </c>
      <c r="V32" s="4"/>
    </row>
    <row r="33" spans="20:22" x14ac:dyDescent="0.25">
      <c r="T33" s="4"/>
      <c r="U33" s="4"/>
      <c r="V33" s="4"/>
    </row>
  </sheetData>
  <sheetProtection password="C6B8" sheet="1" objects="1" scenarios="1"/>
  <mergeCells count="25">
    <mergeCell ref="U5:U7"/>
    <mergeCell ref="U8:U10"/>
    <mergeCell ref="B8:D10"/>
    <mergeCell ref="E8:G10"/>
    <mergeCell ref="H8:J10"/>
    <mergeCell ref="K8:M10"/>
    <mergeCell ref="N8:P10"/>
    <mergeCell ref="Q8:T8"/>
    <mergeCell ref="B5:D7"/>
    <mergeCell ref="E5:G7"/>
    <mergeCell ref="H5:J7"/>
    <mergeCell ref="K5:M7"/>
    <mergeCell ref="N5:P7"/>
    <mergeCell ref="Q5:T5"/>
    <mergeCell ref="A1:A4"/>
    <mergeCell ref="A5:A7"/>
    <mergeCell ref="A8:A10"/>
    <mergeCell ref="B1:D4"/>
    <mergeCell ref="E1:T2"/>
    <mergeCell ref="E3:P3"/>
    <mergeCell ref="Q3:T4"/>
    <mergeCell ref="E4:G4"/>
    <mergeCell ref="H4:J4"/>
    <mergeCell ref="K4:M4"/>
    <mergeCell ref="N4:P4"/>
  </mergeCells>
  <conditionalFormatting sqref="U5:U7">
    <cfRule type="cellIs" dxfId="59" priority="4" operator="equal">
      <formula>"Error: 2 niveles marcados"</formula>
    </cfRule>
    <cfRule type="cellIs" dxfId="58" priority="5" operator="equal">
      <formula>"Evaluado"</formula>
    </cfRule>
    <cfRule type="cellIs" dxfId="57" priority="6" operator="equal">
      <formula>"Pendiente de evaluar"</formula>
    </cfRule>
  </conditionalFormatting>
  <conditionalFormatting sqref="U8:U10">
    <cfRule type="cellIs" dxfId="56" priority="1" operator="equal">
      <formula>"Error: 2 niveles marcados"</formula>
    </cfRule>
    <cfRule type="cellIs" dxfId="55" priority="2" operator="equal">
      <formula>"Evaluado"</formula>
    </cfRule>
    <cfRule type="cellIs" dxfId="54" priority="3" operator="equal">
      <formula>"Pendiente de evaluar"</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
  <sheetViews>
    <sheetView zoomScale="90" zoomScaleNormal="90" workbookViewId="0">
      <selection activeCell="I22" sqref="I22"/>
    </sheetView>
  </sheetViews>
  <sheetFormatPr baseColWidth="10" defaultRowHeight="15" x14ac:dyDescent="0.25"/>
  <cols>
    <col min="1" max="1" width="5.28515625" style="2" customWidth="1"/>
    <col min="2" max="16" width="11.42578125" style="2"/>
    <col min="17" max="17" width="5.7109375" style="2" customWidth="1"/>
    <col min="18" max="18" width="4.5703125" style="2" customWidth="1"/>
    <col min="19" max="19" width="4.7109375" style="2" customWidth="1"/>
    <col min="20" max="20" width="4.85546875" style="2" customWidth="1"/>
    <col min="21" max="16384" width="11.42578125" style="2"/>
  </cols>
  <sheetData>
    <row r="1" spans="1:34" ht="15" customHeight="1" x14ac:dyDescent="0.25">
      <c r="A1" s="74" t="s">
        <v>162</v>
      </c>
      <c r="B1" s="106" t="s">
        <v>14</v>
      </c>
      <c r="C1" s="107"/>
      <c r="D1" s="108"/>
      <c r="E1" s="82" t="s">
        <v>15</v>
      </c>
      <c r="F1" s="83"/>
      <c r="G1" s="83"/>
      <c r="H1" s="83"/>
      <c r="I1" s="83"/>
      <c r="J1" s="83"/>
      <c r="K1" s="83"/>
      <c r="L1" s="83"/>
      <c r="M1" s="83"/>
      <c r="N1" s="83"/>
      <c r="O1" s="83"/>
      <c r="P1" s="83"/>
      <c r="Q1" s="83"/>
      <c r="R1" s="83"/>
      <c r="S1" s="83"/>
      <c r="T1" s="83"/>
    </row>
    <row r="2" spans="1:34" ht="15.75" customHeight="1" thickBot="1" x14ac:dyDescent="0.3">
      <c r="A2" s="74"/>
      <c r="B2" s="109"/>
      <c r="C2" s="110"/>
      <c r="D2" s="111"/>
      <c r="E2" s="82"/>
      <c r="F2" s="83"/>
      <c r="G2" s="83"/>
      <c r="H2" s="83"/>
      <c r="I2" s="83"/>
      <c r="J2" s="83"/>
      <c r="K2" s="83"/>
      <c r="L2" s="83"/>
      <c r="M2" s="83"/>
      <c r="N2" s="83"/>
      <c r="O2" s="83"/>
      <c r="P2" s="83"/>
      <c r="Q2" s="83"/>
      <c r="R2" s="83"/>
      <c r="S2" s="83"/>
      <c r="T2" s="83"/>
    </row>
    <row r="3" spans="1:34" ht="18" customHeight="1" thickBot="1" x14ac:dyDescent="0.3">
      <c r="A3" s="74"/>
      <c r="B3" s="109"/>
      <c r="C3" s="110"/>
      <c r="D3" s="111"/>
      <c r="E3" s="76" t="s">
        <v>21</v>
      </c>
      <c r="F3" s="77"/>
      <c r="G3" s="77"/>
      <c r="H3" s="77"/>
      <c r="I3" s="77"/>
      <c r="J3" s="77"/>
      <c r="K3" s="77"/>
      <c r="L3" s="77"/>
      <c r="M3" s="77"/>
      <c r="N3" s="77"/>
      <c r="O3" s="77"/>
      <c r="P3" s="78"/>
      <c r="Q3" s="87" t="s">
        <v>16</v>
      </c>
      <c r="R3" s="88"/>
      <c r="S3" s="88"/>
      <c r="T3" s="89"/>
    </row>
    <row r="4" spans="1:34" ht="15.75" customHeight="1" thickBot="1" x14ac:dyDescent="0.3">
      <c r="A4" s="75"/>
      <c r="B4" s="112"/>
      <c r="C4" s="113"/>
      <c r="D4" s="114"/>
      <c r="E4" s="79" t="s">
        <v>17</v>
      </c>
      <c r="F4" s="80"/>
      <c r="G4" s="80"/>
      <c r="H4" s="80" t="s">
        <v>19</v>
      </c>
      <c r="I4" s="80"/>
      <c r="J4" s="80"/>
      <c r="K4" s="80" t="s">
        <v>18</v>
      </c>
      <c r="L4" s="80"/>
      <c r="M4" s="81"/>
      <c r="N4" s="80" t="s">
        <v>20</v>
      </c>
      <c r="O4" s="80"/>
      <c r="P4" s="81"/>
      <c r="Q4" s="90"/>
      <c r="R4" s="91"/>
      <c r="S4" s="91"/>
      <c r="T4" s="92"/>
      <c r="V4" s="4"/>
      <c r="W4" s="4"/>
      <c r="X4" s="4"/>
      <c r="Y4" s="4"/>
      <c r="Z4" s="4"/>
      <c r="AA4" s="4"/>
      <c r="AB4" s="4"/>
      <c r="AC4" s="4"/>
      <c r="AD4" s="4"/>
      <c r="AE4" s="4"/>
      <c r="AF4" s="4"/>
      <c r="AG4" s="4"/>
      <c r="AH4" s="4"/>
    </row>
    <row r="5" spans="1:34" ht="15.75" customHeight="1" thickBot="1" x14ac:dyDescent="0.3">
      <c r="A5" s="71">
        <f>AF7</f>
        <v>3</v>
      </c>
      <c r="B5" s="93" t="s">
        <v>171</v>
      </c>
      <c r="C5" s="94"/>
      <c r="D5" s="94"/>
      <c r="E5" s="97" t="s">
        <v>83</v>
      </c>
      <c r="F5" s="98"/>
      <c r="G5" s="99"/>
      <c r="H5" s="97" t="s">
        <v>84</v>
      </c>
      <c r="I5" s="98"/>
      <c r="J5" s="99"/>
      <c r="K5" s="97" t="s">
        <v>85</v>
      </c>
      <c r="L5" s="98"/>
      <c r="M5" s="99"/>
      <c r="N5" s="97" t="s">
        <v>86</v>
      </c>
      <c r="O5" s="98"/>
      <c r="P5" s="99"/>
      <c r="Q5" s="84" t="s">
        <v>22</v>
      </c>
      <c r="R5" s="85"/>
      <c r="S5" s="85"/>
      <c r="T5" s="86"/>
      <c r="U5" s="115" t="str">
        <f>IF(V7+W7+X7+Y7&gt;1,"Error: 2 niveles marcados",IF(V7+W7+X7+Y7=0,"Pendiente de evaluar",IF(V7+W7+X7+Y7=1,"Evaluado","ERROR DESCONOCIDO: CONSULTAR")))</f>
        <v>Pendiente de evaluar</v>
      </c>
      <c r="V5" s="4"/>
      <c r="W5" s="4"/>
      <c r="X5" s="4"/>
      <c r="Y5" s="4"/>
      <c r="Z5" s="4"/>
      <c r="AA5" s="4"/>
      <c r="AB5" s="4"/>
      <c r="AC5" s="4"/>
      <c r="AD5" s="4"/>
      <c r="AE5" s="4"/>
      <c r="AF5" s="4"/>
      <c r="AG5" s="4"/>
      <c r="AH5" s="4"/>
    </row>
    <row r="6" spans="1:34" ht="15.75" thickBot="1" x14ac:dyDescent="0.3">
      <c r="A6" s="72"/>
      <c r="B6" s="93"/>
      <c r="C6" s="94"/>
      <c r="D6" s="94"/>
      <c r="E6" s="100"/>
      <c r="F6" s="101"/>
      <c r="G6" s="102"/>
      <c r="H6" s="100"/>
      <c r="I6" s="101"/>
      <c r="J6" s="102"/>
      <c r="K6" s="100"/>
      <c r="L6" s="101"/>
      <c r="M6" s="102"/>
      <c r="N6" s="100"/>
      <c r="O6" s="101"/>
      <c r="P6" s="102"/>
      <c r="Q6" s="3">
        <v>0</v>
      </c>
      <c r="R6" s="3">
        <v>1</v>
      </c>
      <c r="S6" s="3">
        <v>2</v>
      </c>
      <c r="T6" s="3">
        <v>3</v>
      </c>
      <c r="U6" s="115"/>
      <c r="V6" s="5" t="s">
        <v>150</v>
      </c>
      <c r="W6" s="5" t="s">
        <v>151</v>
      </c>
      <c r="X6" s="5" t="s">
        <v>152</v>
      </c>
      <c r="Y6" s="5" t="s">
        <v>153</v>
      </c>
      <c r="Z6" s="4" t="s">
        <v>154</v>
      </c>
      <c r="AA6" s="4">
        <v>0</v>
      </c>
      <c r="AB6" s="4">
        <v>1</v>
      </c>
      <c r="AC6" s="4">
        <v>2</v>
      </c>
      <c r="AD6" s="4">
        <v>3</v>
      </c>
      <c r="AE6" s="4" t="s">
        <v>155</v>
      </c>
      <c r="AF6" s="4" t="s">
        <v>156</v>
      </c>
      <c r="AG6" s="4" t="s">
        <v>157</v>
      </c>
      <c r="AH6" s="4"/>
    </row>
    <row r="7" spans="1:34" ht="26.25" customHeight="1" thickBot="1" x14ac:dyDescent="0.3">
      <c r="A7" s="73"/>
      <c r="B7" s="95"/>
      <c r="C7" s="96"/>
      <c r="D7" s="96"/>
      <c r="E7" s="103"/>
      <c r="F7" s="104"/>
      <c r="G7" s="105"/>
      <c r="H7" s="103"/>
      <c r="I7" s="104"/>
      <c r="J7" s="105"/>
      <c r="K7" s="103"/>
      <c r="L7" s="104"/>
      <c r="M7" s="105"/>
      <c r="N7" s="103"/>
      <c r="O7" s="104"/>
      <c r="P7" s="105"/>
      <c r="Q7" s="7"/>
      <c r="R7" s="7"/>
      <c r="S7" s="7"/>
      <c r="T7" s="7"/>
      <c r="U7" s="115"/>
      <c r="V7" s="4">
        <f>IF(Q7="X",1,0)</f>
        <v>0</v>
      </c>
      <c r="W7" s="4">
        <f>IF(R7="X",1,0)</f>
        <v>0</v>
      </c>
      <c r="X7" s="4">
        <f>IF(S7="X",1,0)</f>
        <v>0</v>
      </c>
      <c r="Y7" s="4">
        <f>IF(T7="X",1,0)</f>
        <v>0</v>
      </c>
      <c r="Z7" s="4">
        <f>SUM(V7:Y7)</f>
        <v>0</v>
      </c>
      <c r="AA7" s="4">
        <f>IF(V7=1,0,0)</f>
        <v>0</v>
      </c>
      <c r="AB7" s="4">
        <f>IF(W7=1,0.33,0)</f>
        <v>0</v>
      </c>
      <c r="AC7" s="4">
        <f>IF(X7=1,0.66,0)</f>
        <v>0</v>
      </c>
      <c r="AD7" s="4">
        <f>IF(Y7=1,1,0)</f>
        <v>0</v>
      </c>
      <c r="AE7" s="4">
        <f>SUM(AA7:AD7)</f>
        <v>0</v>
      </c>
      <c r="AF7" s="4">
        <v>3</v>
      </c>
      <c r="AG7" s="4">
        <f>AE7*AF7</f>
        <v>0</v>
      </c>
      <c r="AH7" s="4"/>
    </row>
    <row r="8" spans="1:34" ht="15.75" thickBot="1" x14ac:dyDescent="0.3">
      <c r="A8" s="71">
        <f>AF10</f>
        <v>2</v>
      </c>
      <c r="B8" s="93" t="s">
        <v>87</v>
      </c>
      <c r="C8" s="94"/>
      <c r="D8" s="94"/>
      <c r="E8" s="97" t="s">
        <v>88</v>
      </c>
      <c r="F8" s="98"/>
      <c r="G8" s="99"/>
      <c r="H8" s="97" t="s">
        <v>89</v>
      </c>
      <c r="I8" s="98"/>
      <c r="J8" s="99"/>
      <c r="K8" s="97" t="s">
        <v>90</v>
      </c>
      <c r="L8" s="98"/>
      <c r="M8" s="99"/>
      <c r="N8" s="97" t="s">
        <v>91</v>
      </c>
      <c r="O8" s="98"/>
      <c r="P8" s="99"/>
      <c r="Q8" s="84" t="s">
        <v>22</v>
      </c>
      <c r="R8" s="85"/>
      <c r="S8" s="85"/>
      <c r="T8" s="86"/>
      <c r="U8" s="115" t="str">
        <f>IF(V10+W10+X10+Y10&gt;1,"Error: 2 niveles marcados",IF(V10+W10+X10+Y10=0,"Pendiente de evaluar",IF(V10+W10+X10+Y10=1,"Evaluado","ERROR DESCONOCIDO: CONSULTAR")))</f>
        <v>Pendiente de evaluar</v>
      </c>
      <c r="V8" s="4"/>
      <c r="W8" s="4"/>
      <c r="X8" s="4"/>
      <c r="Y8" s="4"/>
      <c r="Z8" s="4"/>
      <c r="AA8" s="4"/>
      <c r="AB8" s="4"/>
      <c r="AC8" s="4"/>
      <c r="AD8" s="4"/>
      <c r="AE8" s="4"/>
      <c r="AF8" s="4"/>
      <c r="AG8" s="4"/>
      <c r="AH8" s="4"/>
    </row>
    <row r="9" spans="1:34" ht="23.25" customHeight="1" thickBot="1" x14ac:dyDescent="0.3">
      <c r="A9" s="72"/>
      <c r="B9" s="93"/>
      <c r="C9" s="94"/>
      <c r="D9" s="94"/>
      <c r="E9" s="100"/>
      <c r="F9" s="101"/>
      <c r="G9" s="102"/>
      <c r="H9" s="100"/>
      <c r="I9" s="101"/>
      <c r="J9" s="102"/>
      <c r="K9" s="100"/>
      <c r="L9" s="101"/>
      <c r="M9" s="102"/>
      <c r="N9" s="100"/>
      <c r="O9" s="101"/>
      <c r="P9" s="102"/>
      <c r="Q9" s="3">
        <v>0</v>
      </c>
      <c r="R9" s="3">
        <v>1</v>
      </c>
      <c r="S9" s="3">
        <v>2</v>
      </c>
      <c r="T9" s="3">
        <v>3</v>
      </c>
      <c r="U9" s="115"/>
      <c r="V9" s="5" t="s">
        <v>150</v>
      </c>
      <c r="W9" s="5" t="s">
        <v>151</v>
      </c>
      <c r="X9" s="5" t="s">
        <v>152</v>
      </c>
      <c r="Y9" s="5" t="s">
        <v>153</v>
      </c>
      <c r="Z9" s="4" t="s">
        <v>154</v>
      </c>
      <c r="AA9" s="4">
        <v>0</v>
      </c>
      <c r="AB9" s="4">
        <v>1</v>
      </c>
      <c r="AC9" s="4">
        <v>2</v>
      </c>
      <c r="AD9" s="4">
        <v>3</v>
      </c>
      <c r="AE9" s="4" t="s">
        <v>155</v>
      </c>
      <c r="AF9" s="4" t="s">
        <v>156</v>
      </c>
      <c r="AG9" s="4" t="s">
        <v>157</v>
      </c>
      <c r="AH9" s="4"/>
    </row>
    <row r="10" spans="1:34" ht="42.75" customHeight="1" thickBot="1" x14ac:dyDescent="0.3">
      <c r="A10" s="73"/>
      <c r="B10" s="95"/>
      <c r="C10" s="96"/>
      <c r="D10" s="96"/>
      <c r="E10" s="103"/>
      <c r="F10" s="104"/>
      <c r="G10" s="105"/>
      <c r="H10" s="103"/>
      <c r="I10" s="104"/>
      <c r="J10" s="105"/>
      <c r="K10" s="103"/>
      <c r="L10" s="104"/>
      <c r="M10" s="105"/>
      <c r="N10" s="103"/>
      <c r="O10" s="104"/>
      <c r="P10" s="105"/>
      <c r="Q10" s="7"/>
      <c r="R10" s="7"/>
      <c r="S10" s="7"/>
      <c r="T10" s="7"/>
      <c r="U10" s="115"/>
      <c r="V10" s="4">
        <f>IF(Q10="X",1,0)</f>
        <v>0</v>
      </c>
      <c r="W10" s="4">
        <f>IF(R10="X",1,0)</f>
        <v>0</v>
      </c>
      <c r="X10" s="4">
        <f>IF(S10="X",1,0)</f>
        <v>0</v>
      </c>
      <c r="Y10" s="4">
        <f>IF(T10="X",1,0)</f>
        <v>0</v>
      </c>
      <c r="Z10" s="4">
        <f>SUM(V10:Y10)</f>
        <v>0</v>
      </c>
      <c r="AA10" s="4">
        <f>IF(V10=1,0,0)</f>
        <v>0</v>
      </c>
      <c r="AB10" s="4">
        <f>IF(W10=1,0.33,0)</f>
        <v>0</v>
      </c>
      <c r="AC10" s="4">
        <f>IF(X10=1,0.66,0)</f>
        <v>0</v>
      </c>
      <c r="AD10" s="4">
        <f>IF(Y10=1,1,0)</f>
        <v>0</v>
      </c>
      <c r="AE10" s="4">
        <f>SUM(AA10:AD10)</f>
        <v>0</v>
      </c>
      <c r="AF10" s="4">
        <v>2</v>
      </c>
      <c r="AG10" s="4">
        <f>AE10*AF10</f>
        <v>0</v>
      </c>
      <c r="AH10" s="4"/>
    </row>
    <row r="11" spans="1:34" ht="15.75" thickBot="1" x14ac:dyDescent="0.3">
      <c r="A11" s="71">
        <f>AF13</f>
        <v>3</v>
      </c>
      <c r="B11" s="93" t="s">
        <v>92</v>
      </c>
      <c r="C11" s="94"/>
      <c r="D11" s="94"/>
      <c r="E11" s="97" t="s">
        <v>93</v>
      </c>
      <c r="F11" s="98"/>
      <c r="G11" s="99"/>
      <c r="H11" s="97" t="s">
        <v>94</v>
      </c>
      <c r="I11" s="98"/>
      <c r="J11" s="99"/>
      <c r="K11" s="97" t="s">
        <v>95</v>
      </c>
      <c r="L11" s="98"/>
      <c r="M11" s="99"/>
      <c r="N11" s="97" t="s">
        <v>96</v>
      </c>
      <c r="O11" s="98"/>
      <c r="P11" s="99"/>
      <c r="Q11" s="84" t="s">
        <v>22</v>
      </c>
      <c r="R11" s="85"/>
      <c r="S11" s="85"/>
      <c r="T11" s="86"/>
      <c r="U11" s="115" t="str">
        <f>IF(V13+W13+X13+Y13&gt;1,"Error: 2 niveles marcados",IF(V13+W13+X13+Y13=0,"Pendiente de evaluar",IF(V13+W13+X13+Y13=1,"Evaluado","ERROR DESCONOCIDO: CONSULTAR")))</f>
        <v>Pendiente de evaluar</v>
      </c>
      <c r="V11" s="4"/>
      <c r="W11" s="4"/>
      <c r="X11" s="4"/>
      <c r="Y11" s="4"/>
      <c r="Z11" s="4"/>
      <c r="AA11" s="4"/>
      <c r="AB11" s="4"/>
      <c r="AC11" s="4"/>
      <c r="AD11" s="4"/>
      <c r="AE11" s="4"/>
      <c r="AF11" s="4"/>
      <c r="AG11" s="4"/>
      <c r="AH11" s="4"/>
    </row>
    <row r="12" spans="1:34" ht="24" customHeight="1" thickBot="1" x14ac:dyDescent="0.3">
      <c r="A12" s="72"/>
      <c r="B12" s="93"/>
      <c r="C12" s="94"/>
      <c r="D12" s="94"/>
      <c r="E12" s="100"/>
      <c r="F12" s="101"/>
      <c r="G12" s="102"/>
      <c r="H12" s="100"/>
      <c r="I12" s="101"/>
      <c r="J12" s="102"/>
      <c r="K12" s="100"/>
      <c r="L12" s="101"/>
      <c r="M12" s="102"/>
      <c r="N12" s="100"/>
      <c r="O12" s="101"/>
      <c r="P12" s="102"/>
      <c r="Q12" s="3">
        <v>0</v>
      </c>
      <c r="R12" s="3">
        <v>1</v>
      </c>
      <c r="S12" s="3">
        <v>2</v>
      </c>
      <c r="T12" s="3">
        <v>3</v>
      </c>
      <c r="U12" s="115"/>
      <c r="V12" s="5" t="s">
        <v>150</v>
      </c>
      <c r="W12" s="5" t="s">
        <v>151</v>
      </c>
      <c r="X12" s="5" t="s">
        <v>152</v>
      </c>
      <c r="Y12" s="5" t="s">
        <v>153</v>
      </c>
      <c r="Z12" s="4" t="s">
        <v>154</v>
      </c>
      <c r="AA12" s="4">
        <v>0</v>
      </c>
      <c r="AB12" s="4">
        <v>1</v>
      </c>
      <c r="AC12" s="4">
        <v>2</v>
      </c>
      <c r="AD12" s="4">
        <v>3</v>
      </c>
      <c r="AE12" s="4" t="s">
        <v>155</v>
      </c>
      <c r="AF12" s="4" t="s">
        <v>156</v>
      </c>
      <c r="AG12" s="4" t="s">
        <v>157</v>
      </c>
      <c r="AH12" s="4"/>
    </row>
    <row r="13" spans="1:34" ht="47.25" customHeight="1" thickBot="1" x14ac:dyDescent="0.3">
      <c r="A13" s="73"/>
      <c r="B13" s="95"/>
      <c r="C13" s="96"/>
      <c r="D13" s="96"/>
      <c r="E13" s="103"/>
      <c r="F13" s="104"/>
      <c r="G13" s="105"/>
      <c r="H13" s="103"/>
      <c r="I13" s="104"/>
      <c r="J13" s="105"/>
      <c r="K13" s="103"/>
      <c r="L13" s="104"/>
      <c r="M13" s="105"/>
      <c r="N13" s="103"/>
      <c r="O13" s="104"/>
      <c r="P13" s="105"/>
      <c r="Q13" s="7"/>
      <c r="R13" s="7"/>
      <c r="S13" s="7"/>
      <c r="T13" s="7"/>
      <c r="U13" s="115"/>
      <c r="V13" s="4">
        <f>IF(Q13="X",1,0)</f>
        <v>0</v>
      </c>
      <c r="W13" s="4">
        <f>IF(R13="X",1,0)</f>
        <v>0</v>
      </c>
      <c r="X13" s="4">
        <f>IF(S13="X",1,0)</f>
        <v>0</v>
      </c>
      <c r="Y13" s="4">
        <f>IF(T13="X",1,0)</f>
        <v>0</v>
      </c>
      <c r="Z13" s="4">
        <f>SUM(V13:Y13)</f>
        <v>0</v>
      </c>
      <c r="AA13" s="4">
        <f>IF(V13=1,0,0)</f>
        <v>0</v>
      </c>
      <c r="AB13" s="4">
        <f>IF(W13=1,0.33,0)</f>
        <v>0</v>
      </c>
      <c r="AC13" s="4">
        <f>IF(X13=1,0.66,0)</f>
        <v>0</v>
      </c>
      <c r="AD13" s="4">
        <f>IF(Y13=1,1,0)</f>
        <v>0</v>
      </c>
      <c r="AE13" s="4">
        <f>SUM(AA13:AD13)</f>
        <v>0</v>
      </c>
      <c r="AF13" s="4">
        <v>3</v>
      </c>
      <c r="AG13" s="4">
        <f>AE13*AF13</f>
        <v>0</v>
      </c>
      <c r="AH13" s="4"/>
    </row>
    <row r="14" spans="1:34" x14ac:dyDescent="0.25">
      <c r="V14" s="4"/>
      <c r="W14" s="4"/>
      <c r="X14" s="4"/>
      <c r="Y14" s="4"/>
      <c r="Z14" s="4"/>
      <c r="AA14" s="4"/>
      <c r="AB14" s="4"/>
      <c r="AC14" s="4"/>
      <c r="AD14" s="4"/>
      <c r="AE14" s="4"/>
      <c r="AF14" s="4"/>
      <c r="AG14" s="4"/>
      <c r="AH14" s="4"/>
    </row>
    <row r="15" spans="1:34" ht="15" customHeight="1" x14ac:dyDescent="0.25">
      <c r="V15" s="4"/>
      <c r="W15" s="4"/>
      <c r="X15" s="4"/>
      <c r="Y15" s="4"/>
      <c r="Z15" s="4"/>
      <c r="AA15" s="4"/>
      <c r="AB15" s="4"/>
      <c r="AC15" s="4"/>
      <c r="AD15" s="4"/>
      <c r="AE15" s="4"/>
      <c r="AF15" s="4"/>
      <c r="AG15" s="4">
        <f>AG13+AG10+AG7</f>
        <v>0</v>
      </c>
      <c r="AH15" s="4"/>
    </row>
    <row r="16" spans="1:34" ht="15.75" customHeight="1" x14ac:dyDescent="0.25">
      <c r="F16" s="2" t="s">
        <v>168</v>
      </c>
      <c r="V16" s="4"/>
      <c r="W16" s="4"/>
      <c r="X16" s="4"/>
      <c r="Y16" s="4"/>
      <c r="Z16" s="4"/>
      <c r="AA16" s="4"/>
      <c r="AB16" s="4"/>
      <c r="AC16" s="4"/>
      <c r="AD16" s="4"/>
      <c r="AE16" s="4"/>
      <c r="AF16" s="4"/>
      <c r="AG16" s="4"/>
      <c r="AH16" s="4"/>
    </row>
    <row r="28" spans="21:22" x14ac:dyDescent="0.25">
      <c r="U28" s="4"/>
      <c r="V28" s="4"/>
    </row>
    <row r="29" spans="21:22" x14ac:dyDescent="0.25">
      <c r="U29" s="4"/>
      <c r="V29" s="4"/>
    </row>
    <row r="30" spans="21:22" x14ac:dyDescent="0.25">
      <c r="U30" s="4"/>
      <c r="V30" s="4"/>
    </row>
    <row r="31" spans="21:22" x14ac:dyDescent="0.25">
      <c r="U31" s="4"/>
      <c r="V31" s="4"/>
    </row>
    <row r="32" spans="21:22" x14ac:dyDescent="0.25">
      <c r="U32" s="4" t="str">
        <f>IF(OR(U5="Pendiente de evaluar",U8="Pendiente de evaluar",U11="Pendiente de evaluar",U14="Pendiente de evaluar",U17="Pendiente de evaluar",U20="Pendiente de evaluar",U23="Pendiente de evaluar",U26="Pendiente de evaluar"),"Pendiente de evaluar",IF(OR(U5="Error: 2 niveles marcados",U8="Error: 2 niveles marcados",U11="Error: 2 niveles marcados",U14="Error: 2 niveles marcados",U17="Error: 2 niveles marcados",U20="Error: 2 niveles marcados",U23="Error: 2 niveles marcados",U26="Error: 2 niveles marcados"),"Error: 2 niveles marcados","Evaluado"))</f>
        <v>Pendiente de evaluar</v>
      </c>
      <c r="V32" s="4"/>
    </row>
  </sheetData>
  <sheetProtection password="C6B8" sheet="1" objects="1" scenarios="1"/>
  <mergeCells count="33">
    <mergeCell ref="U5:U7"/>
    <mergeCell ref="U8:U10"/>
    <mergeCell ref="U11:U13"/>
    <mergeCell ref="B11:D13"/>
    <mergeCell ref="E11:G13"/>
    <mergeCell ref="H11:J13"/>
    <mergeCell ref="K11:M13"/>
    <mergeCell ref="N11:P13"/>
    <mergeCell ref="Q11:T11"/>
    <mergeCell ref="B8:D10"/>
    <mergeCell ref="E8:G10"/>
    <mergeCell ref="H8:J10"/>
    <mergeCell ref="K8:M10"/>
    <mergeCell ref="N8:P10"/>
    <mergeCell ref="Q8:T8"/>
    <mergeCell ref="B5:D7"/>
    <mergeCell ref="E5:G7"/>
    <mergeCell ref="H5:J7"/>
    <mergeCell ref="K5:M7"/>
    <mergeCell ref="N5:P7"/>
    <mergeCell ref="Q5:T5"/>
    <mergeCell ref="E1:T2"/>
    <mergeCell ref="E3:P3"/>
    <mergeCell ref="Q3:T4"/>
    <mergeCell ref="E4:G4"/>
    <mergeCell ref="H4:J4"/>
    <mergeCell ref="K4:M4"/>
    <mergeCell ref="N4:P4"/>
    <mergeCell ref="A1:A4"/>
    <mergeCell ref="A5:A7"/>
    <mergeCell ref="A8:A10"/>
    <mergeCell ref="A11:A13"/>
    <mergeCell ref="B1:D4"/>
  </mergeCells>
  <conditionalFormatting sqref="U5:U7">
    <cfRule type="cellIs" dxfId="53" priority="7" operator="equal">
      <formula>"Error: 2 niveles marcados"</formula>
    </cfRule>
    <cfRule type="cellIs" dxfId="52" priority="8" operator="equal">
      <formula>"Evaluado"</formula>
    </cfRule>
    <cfRule type="cellIs" dxfId="51" priority="9" operator="equal">
      <formula>"Pendiente de evaluar"</formula>
    </cfRule>
  </conditionalFormatting>
  <conditionalFormatting sqref="U8:U10">
    <cfRule type="cellIs" dxfId="50" priority="4" operator="equal">
      <formula>"Error: 2 niveles marcados"</formula>
    </cfRule>
    <cfRule type="cellIs" dxfId="49" priority="5" operator="equal">
      <formula>"Evaluado"</formula>
    </cfRule>
    <cfRule type="cellIs" dxfId="48" priority="6" operator="equal">
      <formula>"Pendiente de evaluar"</formula>
    </cfRule>
  </conditionalFormatting>
  <conditionalFormatting sqref="U11:U13">
    <cfRule type="cellIs" dxfId="47" priority="1" operator="equal">
      <formula>"Error: 2 niveles marcados"</formula>
    </cfRule>
    <cfRule type="cellIs" dxfId="46" priority="2" operator="equal">
      <formula>"Evaluado"</formula>
    </cfRule>
    <cfRule type="cellIs" dxfId="45" priority="3" operator="equal">
      <formula>"Pendiente de evaluar"</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4"/>
  <sheetViews>
    <sheetView zoomScale="90" zoomScaleNormal="90" workbookViewId="0">
      <selection activeCell="S19" sqref="S19"/>
    </sheetView>
  </sheetViews>
  <sheetFormatPr baseColWidth="10" defaultRowHeight="15" x14ac:dyDescent="0.25"/>
  <cols>
    <col min="1" max="1" width="5.28515625" style="2" customWidth="1"/>
    <col min="2" max="16" width="11.42578125" style="2"/>
    <col min="17" max="17" width="5.7109375" style="2" customWidth="1"/>
    <col min="18" max="18" width="4.5703125" style="2" customWidth="1"/>
    <col min="19" max="19" width="4.7109375" style="2" customWidth="1"/>
    <col min="20" max="20" width="4.85546875" style="2" customWidth="1"/>
    <col min="21" max="16384" width="11.42578125" style="2"/>
  </cols>
  <sheetData>
    <row r="1" spans="1:33" ht="15" customHeight="1" x14ac:dyDescent="0.25">
      <c r="A1" s="74" t="s">
        <v>162</v>
      </c>
      <c r="B1" s="106" t="s">
        <v>14</v>
      </c>
      <c r="C1" s="107"/>
      <c r="D1" s="108"/>
      <c r="E1" s="82" t="s">
        <v>15</v>
      </c>
      <c r="F1" s="83"/>
      <c r="G1" s="83"/>
      <c r="H1" s="83"/>
      <c r="I1" s="83"/>
      <c r="J1" s="83"/>
      <c r="K1" s="83"/>
      <c r="L1" s="83"/>
      <c r="M1" s="83"/>
      <c r="N1" s="83"/>
      <c r="O1" s="83"/>
      <c r="P1" s="83"/>
      <c r="Q1" s="83"/>
      <c r="R1" s="83"/>
      <c r="S1" s="83"/>
      <c r="T1" s="83"/>
    </row>
    <row r="2" spans="1:33" ht="15.75" customHeight="1" thickBot="1" x14ac:dyDescent="0.3">
      <c r="A2" s="74"/>
      <c r="B2" s="109"/>
      <c r="C2" s="110"/>
      <c r="D2" s="111"/>
      <c r="E2" s="82"/>
      <c r="F2" s="83"/>
      <c r="G2" s="83"/>
      <c r="H2" s="83"/>
      <c r="I2" s="83"/>
      <c r="J2" s="83"/>
      <c r="K2" s="83"/>
      <c r="L2" s="83"/>
      <c r="M2" s="83"/>
      <c r="N2" s="83"/>
      <c r="O2" s="83"/>
      <c r="P2" s="83"/>
      <c r="Q2" s="83"/>
      <c r="R2" s="83"/>
      <c r="S2" s="83"/>
      <c r="T2" s="83"/>
      <c r="V2" s="4"/>
      <c r="W2" s="4"/>
      <c r="X2" s="4"/>
      <c r="Y2" s="4"/>
      <c r="Z2" s="4"/>
      <c r="AA2" s="4"/>
      <c r="AB2" s="4"/>
      <c r="AC2" s="4"/>
      <c r="AD2" s="4"/>
      <c r="AE2" s="4"/>
      <c r="AF2" s="4"/>
      <c r="AG2" s="4"/>
    </row>
    <row r="3" spans="1:33" ht="18" customHeight="1" thickBot="1" x14ac:dyDescent="0.3">
      <c r="A3" s="74"/>
      <c r="B3" s="109"/>
      <c r="C3" s="110"/>
      <c r="D3" s="111"/>
      <c r="E3" s="76" t="s">
        <v>21</v>
      </c>
      <c r="F3" s="77"/>
      <c r="G3" s="77"/>
      <c r="H3" s="77"/>
      <c r="I3" s="77"/>
      <c r="J3" s="77"/>
      <c r="K3" s="77"/>
      <c r="L3" s="77"/>
      <c r="M3" s="77"/>
      <c r="N3" s="77"/>
      <c r="O3" s="77"/>
      <c r="P3" s="78"/>
      <c r="Q3" s="87" t="s">
        <v>16</v>
      </c>
      <c r="R3" s="88"/>
      <c r="S3" s="88"/>
      <c r="T3" s="89"/>
      <c r="V3" s="4"/>
      <c r="W3" s="4"/>
      <c r="X3" s="4"/>
      <c r="Y3" s="4"/>
      <c r="Z3" s="4"/>
      <c r="AA3" s="4"/>
      <c r="AB3" s="4"/>
      <c r="AC3" s="4"/>
      <c r="AD3" s="4"/>
      <c r="AE3" s="4"/>
      <c r="AF3" s="4"/>
      <c r="AG3" s="4"/>
    </row>
    <row r="4" spans="1:33" ht="15.75" customHeight="1" thickBot="1" x14ac:dyDescent="0.3">
      <c r="A4" s="75"/>
      <c r="B4" s="112"/>
      <c r="C4" s="113"/>
      <c r="D4" s="114"/>
      <c r="E4" s="79" t="s">
        <v>17</v>
      </c>
      <c r="F4" s="80"/>
      <c r="G4" s="80"/>
      <c r="H4" s="80" t="s">
        <v>19</v>
      </c>
      <c r="I4" s="80"/>
      <c r="J4" s="80"/>
      <c r="K4" s="80" t="s">
        <v>18</v>
      </c>
      <c r="L4" s="80"/>
      <c r="M4" s="81"/>
      <c r="N4" s="80" t="s">
        <v>20</v>
      </c>
      <c r="O4" s="80"/>
      <c r="P4" s="81"/>
      <c r="Q4" s="90"/>
      <c r="R4" s="91"/>
      <c r="S4" s="91"/>
      <c r="T4" s="92"/>
      <c r="V4" s="4"/>
      <c r="W4" s="4"/>
      <c r="X4" s="4"/>
      <c r="Y4" s="4"/>
      <c r="Z4" s="4"/>
      <c r="AA4" s="4"/>
      <c r="AB4" s="4"/>
      <c r="AC4" s="4"/>
      <c r="AD4" s="4"/>
      <c r="AE4" s="4"/>
      <c r="AF4" s="4"/>
      <c r="AG4" s="4"/>
    </row>
    <row r="5" spans="1:33" ht="15.75" customHeight="1" thickBot="1" x14ac:dyDescent="0.3">
      <c r="A5" s="71">
        <f>AF7</f>
        <v>1.25</v>
      </c>
      <c r="B5" s="93" t="s">
        <v>97</v>
      </c>
      <c r="C5" s="94"/>
      <c r="D5" s="94"/>
      <c r="E5" s="97" t="s">
        <v>98</v>
      </c>
      <c r="F5" s="98"/>
      <c r="G5" s="99"/>
      <c r="H5" s="97" t="s">
        <v>99</v>
      </c>
      <c r="I5" s="98"/>
      <c r="J5" s="99"/>
      <c r="K5" s="97" t="s">
        <v>100</v>
      </c>
      <c r="L5" s="98"/>
      <c r="M5" s="99"/>
      <c r="N5" s="97" t="s">
        <v>101</v>
      </c>
      <c r="O5" s="98"/>
      <c r="P5" s="99"/>
      <c r="Q5" s="84" t="s">
        <v>22</v>
      </c>
      <c r="R5" s="85"/>
      <c r="S5" s="85"/>
      <c r="T5" s="86"/>
      <c r="U5" s="115" t="str">
        <f>IF(V7+W7+X7+Y7&gt;1,"Error: 2 niveles marcados",IF(V7+W7+X7+Y7=0,"Pendiente de evaluar",IF(V7+W7+X7+Y7=1,"Evaluado","ERROR DESCONOCIDO: CONSULTAR")))</f>
        <v>Pendiente de evaluar</v>
      </c>
      <c r="V5" s="4"/>
      <c r="W5" s="4"/>
      <c r="X5" s="4"/>
      <c r="Y5" s="4"/>
      <c r="Z5" s="4"/>
      <c r="AA5" s="4"/>
      <c r="AB5" s="4"/>
      <c r="AC5" s="4"/>
      <c r="AD5" s="4"/>
      <c r="AE5" s="4"/>
      <c r="AF5" s="4"/>
      <c r="AG5" s="4"/>
    </row>
    <row r="6" spans="1:33" ht="15.75" thickBot="1" x14ac:dyDescent="0.3">
      <c r="A6" s="72"/>
      <c r="B6" s="93"/>
      <c r="C6" s="94"/>
      <c r="D6" s="94"/>
      <c r="E6" s="100"/>
      <c r="F6" s="101"/>
      <c r="G6" s="102"/>
      <c r="H6" s="100"/>
      <c r="I6" s="101"/>
      <c r="J6" s="102"/>
      <c r="K6" s="100"/>
      <c r="L6" s="101"/>
      <c r="M6" s="102"/>
      <c r="N6" s="100"/>
      <c r="O6" s="101"/>
      <c r="P6" s="102"/>
      <c r="Q6" s="3">
        <v>0</v>
      </c>
      <c r="R6" s="3">
        <v>1</v>
      </c>
      <c r="S6" s="3">
        <v>2</v>
      </c>
      <c r="T6" s="3">
        <v>3</v>
      </c>
      <c r="U6" s="115"/>
      <c r="V6" s="5" t="s">
        <v>150</v>
      </c>
      <c r="W6" s="5" t="s">
        <v>151</v>
      </c>
      <c r="X6" s="5" t="s">
        <v>152</v>
      </c>
      <c r="Y6" s="5" t="s">
        <v>153</v>
      </c>
      <c r="Z6" s="4" t="s">
        <v>154</v>
      </c>
      <c r="AA6" s="4">
        <v>0</v>
      </c>
      <c r="AB6" s="4">
        <v>1</v>
      </c>
      <c r="AC6" s="4">
        <v>2</v>
      </c>
      <c r="AD6" s="4">
        <v>3</v>
      </c>
      <c r="AE6" s="4" t="s">
        <v>155</v>
      </c>
      <c r="AF6" s="4" t="s">
        <v>156</v>
      </c>
      <c r="AG6" s="4" t="s">
        <v>157</v>
      </c>
    </row>
    <row r="7" spans="1:33" ht="31.5" customHeight="1" thickBot="1" x14ac:dyDescent="0.3">
      <c r="A7" s="73"/>
      <c r="B7" s="95"/>
      <c r="C7" s="96"/>
      <c r="D7" s="96"/>
      <c r="E7" s="103"/>
      <c r="F7" s="104"/>
      <c r="G7" s="105"/>
      <c r="H7" s="103"/>
      <c r="I7" s="104"/>
      <c r="J7" s="105"/>
      <c r="K7" s="103"/>
      <c r="L7" s="104"/>
      <c r="M7" s="105"/>
      <c r="N7" s="103"/>
      <c r="O7" s="104"/>
      <c r="P7" s="105"/>
      <c r="Q7" s="7"/>
      <c r="R7" s="7"/>
      <c r="S7" s="7"/>
      <c r="T7" s="7"/>
      <c r="U7" s="115"/>
      <c r="V7" s="4">
        <f>IF(Q7="X",1,0)</f>
        <v>0</v>
      </c>
      <c r="W7" s="4">
        <f>IF(R7="X",1,0)</f>
        <v>0</v>
      </c>
      <c r="X7" s="4">
        <f>IF(S7="X",1,0)</f>
        <v>0</v>
      </c>
      <c r="Y7" s="4">
        <f>IF(T7="X",1,0)</f>
        <v>0</v>
      </c>
      <c r="Z7" s="4">
        <f>SUM(V7:Y7)</f>
        <v>0</v>
      </c>
      <c r="AA7" s="4">
        <f>IF(V7=1,0,0)</f>
        <v>0</v>
      </c>
      <c r="AB7" s="4">
        <f>IF(W7=1,0.33,0)</f>
        <v>0</v>
      </c>
      <c r="AC7" s="4">
        <f>IF(X7=1,0.66,0)</f>
        <v>0</v>
      </c>
      <c r="AD7" s="4">
        <f>IF(Y7=1,1,0)</f>
        <v>0</v>
      </c>
      <c r="AE7" s="4">
        <f>SUM(AA7:AD7)</f>
        <v>0</v>
      </c>
      <c r="AF7" s="4">
        <v>1.25</v>
      </c>
      <c r="AG7" s="4">
        <f>AE7*AF7</f>
        <v>0</v>
      </c>
    </row>
    <row r="8" spans="1:33" ht="23.25" customHeight="1" thickBot="1" x14ac:dyDescent="0.3">
      <c r="A8" s="71">
        <f>AF10</f>
        <v>1.25</v>
      </c>
      <c r="B8" s="93" t="s">
        <v>102</v>
      </c>
      <c r="C8" s="94"/>
      <c r="D8" s="94"/>
      <c r="E8" s="97" t="s">
        <v>103</v>
      </c>
      <c r="F8" s="98"/>
      <c r="G8" s="99"/>
      <c r="H8" s="97" t="s">
        <v>104</v>
      </c>
      <c r="I8" s="98"/>
      <c r="J8" s="99"/>
      <c r="K8" s="97" t="s">
        <v>105</v>
      </c>
      <c r="L8" s="98"/>
      <c r="M8" s="99"/>
      <c r="N8" s="97" t="s">
        <v>106</v>
      </c>
      <c r="O8" s="98"/>
      <c r="P8" s="99"/>
      <c r="Q8" s="84" t="s">
        <v>22</v>
      </c>
      <c r="R8" s="85"/>
      <c r="S8" s="85"/>
      <c r="T8" s="86"/>
      <c r="U8" s="115" t="str">
        <f>IF(V10+W10+X10+Y10&gt;1,"Error: 2 niveles marcados",IF(V10+W10+X10+Y10=0,"Pendiente de evaluar",IF(V10+W10+X10+Y10=1,"Evaluado","ERROR DESCONOCIDO: CONSULTAR")))</f>
        <v>Pendiente de evaluar</v>
      </c>
      <c r="V8" s="4"/>
      <c r="W8" s="4"/>
      <c r="X8" s="4"/>
      <c r="Y8" s="4"/>
      <c r="Z8" s="4"/>
      <c r="AA8" s="4"/>
      <c r="AB8" s="4"/>
      <c r="AC8" s="4"/>
      <c r="AD8" s="4"/>
      <c r="AE8" s="4"/>
      <c r="AF8" s="4"/>
      <c r="AG8" s="4"/>
    </row>
    <row r="9" spans="1:33" ht="27.75" customHeight="1" thickBot="1" x14ac:dyDescent="0.3">
      <c r="A9" s="72"/>
      <c r="B9" s="93"/>
      <c r="C9" s="94"/>
      <c r="D9" s="94"/>
      <c r="E9" s="100"/>
      <c r="F9" s="101"/>
      <c r="G9" s="102"/>
      <c r="H9" s="100"/>
      <c r="I9" s="101"/>
      <c r="J9" s="102"/>
      <c r="K9" s="100"/>
      <c r="L9" s="101"/>
      <c r="M9" s="102"/>
      <c r="N9" s="100"/>
      <c r="O9" s="101"/>
      <c r="P9" s="102"/>
      <c r="Q9" s="3">
        <v>0</v>
      </c>
      <c r="R9" s="3">
        <v>1</v>
      </c>
      <c r="S9" s="3">
        <v>2</v>
      </c>
      <c r="T9" s="3">
        <v>3</v>
      </c>
      <c r="U9" s="115"/>
      <c r="V9" s="5" t="s">
        <v>150</v>
      </c>
      <c r="W9" s="5" t="s">
        <v>151</v>
      </c>
      <c r="X9" s="5" t="s">
        <v>152</v>
      </c>
      <c r="Y9" s="5" t="s">
        <v>153</v>
      </c>
      <c r="Z9" s="4" t="s">
        <v>154</v>
      </c>
      <c r="AA9" s="4">
        <v>0</v>
      </c>
      <c r="AB9" s="4">
        <v>1</v>
      </c>
      <c r="AC9" s="4">
        <v>2</v>
      </c>
      <c r="AD9" s="4">
        <v>3</v>
      </c>
      <c r="AE9" s="4" t="s">
        <v>155</v>
      </c>
      <c r="AF9" s="4" t="s">
        <v>156</v>
      </c>
      <c r="AG9" s="4" t="s">
        <v>157</v>
      </c>
    </row>
    <row r="10" spans="1:33" ht="42" customHeight="1" thickBot="1" x14ac:dyDescent="0.3">
      <c r="A10" s="73"/>
      <c r="B10" s="95"/>
      <c r="C10" s="96"/>
      <c r="D10" s="96"/>
      <c r="E10" s="103"/>
      <c r="F10" s="104"/>
      <c r="G10" s="105"/>
      <c r="H10" s="103"/>
      <c r="I10" s="104"/>
      <c r="J10" s="105"/>
      <c r="K10" s="103"/>
      <c r="L10" s="104"/>
      <c r="M10" s="105"/>
      <c r="N10" s="103"/>
      <c r="O10" s="104"/>
      <c r="P10" s="105"/>
      <c r="Q10" s="7"/>
      <c r="R10" s="7"/>
      <c r="S10" s="7"/>
      <c r="T10" s="7"/>
      <c r="U10" s="115"/>
      <c r="V10" s="4">
        <f>IF(Q10="X",1,0)</f>
        <v>0</v>
      </c>
      <c r="W10" s="4">
        <f>IF(R10="X",1,0)</f>
        <v>0</v>
      </c>
      <c r="X10" s="4">
        <f>IF(S10="X",1,0)</f>
        <v>0</v>
      </c>
      <c r="Y10" s="4">
        <f>IF(T10="X",1,0)</f>
        <v>0</v>
      </c>
      <c r="Z10" s="4">
        <f>SUM(V10:Y10)</f>
        <v>0</v>
      </c>
      <c r="AA10" s="4">
        <f>IF(V10=1,0,0)</f>
        <v>0</v>
      </c>
      <c r="AB10" s="4">
        <f>IF(W10=1,0.33,0)</f>
        <v>0</v>
      </c>
      <c r="AC10" s="4">
        <f>IF(X10=1,0.66,0)</f>
        <v>0</v>
      </c>
      <c r="AD10" s="4">
        <f>IF(Y10=1,1,0)</f>
        <v>0</v>
      </c>
      <c r="AE10" s="4">
        <f>SUM(AA10:AD10)</f>
        <v>0</v>
      </c>
      <c r="AF10" s="4">
        <v>1.25</v>
      </c>
      <c r="AG10" s="4">
        <f>AE10*AF10</f>
        <v>0</v>
      </c>
    </row>
    <row r="11" spans="1:33" ht="15.75" thickBot="1" x14ac:dyDescent="0.3">
      <c r="A11" s="71">
        <f>AF13</f>
        <v>1.25</v>
      </c>
      <c r="B11" s="93" t="s">
        <v>107</v>
      </c>
      <c r="C11" s="94"/>
      <c r="D11" s="94"/>
      <c r="E11" s="97" t="s">
        <v>108</v>
      </c>
      <c r="F11" s="98"/>
      <c r="G11" s="99"/>
      <c r="H11" s="97" t="s">
        <v>109</v>
      </c>
      <c r="I11" s="98"/>
      <c r="J11" s="99"/>
      <c r="K11" s="97" t="s">
        <v>110</v>
      </c>
      <c r="L11" s="98"/>
      <c r="M11" s="99"/>
      <c r="N11" s="97" t="s">
        <v>111</v>
      </c>
      <c r="O11" s="98"/>
      <c r="P11" s="99"/>
      <c r="Q11" s="84" t="s">
        <v>22</v>
      </c>
      <c r="R11" s="85"/>
      <c r="S11" s="85"/>
      <c r="T11" s="86"/>
      <c r="U11" s="115" t="str">
        <f>IF(V13+W13+X13+Y13&gt;1,"Error: 2 niveles marcados",IF(V13+W13+X13+Y13=0,"Pendiente de evaluar",IF(V13+W13+X13+Y13=1,"Evaluado","ERROR DESCONOCIDO: CONSULTAR")))</f>
        <v>Pendiente de evaluar</v>
      </c>
      <c r="V11" s="4"/>
      <c r="W11" s="4"/>
      <c r="X11" s="4"/>
      <c r="Y11" s="4"/>
      <c r="Z11" s="4"/>
      <c r="AA11" s="4"/>
      <c r="AB11" s="4"/>
      <c r="AC11" s="4"/>
      <c r="AD11" s="4"/>
      <c r="AE11" s="4"/>
      <c r="AF11" s="4"/>
      <c r="AG11" s="4"/>
    </row>
    <row r="12" spans="1:33" ht="21" customHeight="1" thickBot="1" x14ac:dyDescent="0.3">
      <c r="A12" s="72"/>
      <c r="B12" s="93"/>
      <c r="C12" s="94"/>
      <c r="D12" s="94"/>
      <c r="E12" s="100"/>
      <c r="F12" s="101"/>
      <c r="G12" s="102"/>
      <c r="H12" s="100"/>
      <c r="I12" s="101"/>
      <c r="J12" s="102"/>
      <c r="K12" s="100"/>
      <c r="L12" s="101"/>
      <c r="M12" s="102"/>
      <c r="N12" s="100"/>
      <c r="O12" s="101"/>
      <c r="P12" s="102"/>
      <c r="Q12" s="3">
        <v>0</v>
      </c>
      <c r="R12" s="3">
        <v>1</v>
      </c>
      <c r="S12" s="3">
        <v>2</v>
      </c>
      <c r="T12" s="3">
        <v>3</v>
      </c>
      <c r="U12" s="115"/>
      <c r="V12" s="5" t="s">
        <v>150</v>
      </c>
      <c r="W12" s="5" t="s">
        <v>151</v>
      </c>
      <c r="X12" s="5" t="s">
        <v>152</v>
      </c>
      <c r="Y12" s="5" t="s">
        <v>153</v>
      </c>
      <c r="Z12" s="4" t="s">
        <v>154</v>
      </c>
      <c r="AA12" s="4">
        <v>0</v>
      </c>
      <c r="AB12" s="4">
        <v>1</v>
      </c>
      <c r="AC12" s="4">
        <v>2</v>
      </c>
      <c r="AD12" s="4">
        <v>3</v>
      </c>
      <c r="AE12" s="4" t="s">
        <v>155</v>
      </c>
      <c r="AF12" s="4" t="s">
        <v>156</v>
      </c>
      <c r="AG12" s="4" t="s">
        <v>157</v>
      </c>
    </row>
    <row r="13" spans="1:33" ht="34.5" customHeight="1" thickBot="1" x14ac:dyDescent="0.3">
      <c r="A13" s="73"/>
      <c r="B13" s="95"/>
      <c r="C13" s="96"/>
      <c r="D13" s="96"/>
      <c r="E13" s="103"/>
      <c r="F13" s="104"/>
      <c r="G13" s="105"/>
      <c r="H13" s="103"/>
      <c r="I13" s="104"/>
      <c r="J13" s="105"/>
      <c r="K13" s="103"/>
      <c r="L13" s="104"/>
      <c r="M13" s="105"/>
      <c r="N13" s="103"/>
      <c r="O13" s="104"/>
      <c r="P13" s="105"/>
      <c r="Q13" s="7"/>
      <c r="R13" s="7"/>
      <c r="S13" s="7"/>
      <c r="T13" s="7"/>
      <c r="U13" s="115"/>
      <c r="V13" s="4">
        <f>IF(Q13="X",1,0)</f>
        <v>0</v>
      </c>
      <c r="W13" s="4">
        <f>IF(R13="X",1,0)</f>
        <v>0</v>
      </c>
      <c r="X13" s="4">
        <f>IF(S13="X",1,0)</f>
        <v>0</v>
      </c>
      <c r="Y13" s="4">
        <f>IF(T13="X",1,0)</f>
        <v>0</v>
      </c>
      <c r="Z13" s="4">
        <f>SUM(V13:Y13)</f>
        <v>0</v>
      </c>
      <c r="AA13" s="4">
        <f>IF(V13=1,0,0)</f>
        <v>0</v>
      </c>
      <c r="AB13" s="4">
        <f>IF(W13=1,0.33,0)</f>
        <v>0</v>
      </c>
      <c r="AC13" s="4">
        <f>IF(X13=1,0.66,0)</f>
        <v>0</v>
      </c>
      <c r="AD13" s="4">
        <f>IF(Y13=1,1,0)</f>
        <v>0</v>
      </c>
      <c r="AE13" s="4">
        <f>SUM(AA13:AD13)</f>
        <v>0</v>
      </c>
      <c r="AF13" s="4">
        <v>1.25</v>
      </c>
      <c r="AG13" s="4">
        <f>AE13*AF13</f>
        <v>0</v>
      </c>
    </row>
    <row r="14" spans="1:33" ht="15.75" thickBot="1" x14ac:dyDescent="0.3">
      <c r="A14" s="71">
        <f>AF16</f>
        <v>1.25</v>
      </c>
      <c r="B14" s="93" t="s">
        <v>112</v>
      </c>
      <c r="C14" s="94"/>
      <c r="D14" s="94"/>
      <c r="E14" s="97" t="s">
        <v>113</v>
      </c>
      <c r="F14" s="98"/>
      <c r="G14" s="99"/>
      <c r="H14" s="97" t="s">
        <v>114</v>
      </c>
      <c r="I14" s="98"/>
      <c r="J14" s="99"/>
      <c r="K14" s="97" t="s">
        <v>115</v>
      </c>
      <c r="L14" s="98"/>
      <c r="M14" s="99"/>
      <c r="N14" s="97" t="s">
        <v>116</v>
      </c>
      <c r="O14" s="98"/>
      <c r="P14" s="99"/>
      <c r="Q14" s="84" t="s">
        <v>22</v>
      </c>
      <c r="R14" s="85"/>
      <c r="S14" s="85"/>
      <c r="T14" s="86"/>
      <c r="U14" s="115" t="str">
        <f>IF(V16+W16+X16+Y16&gt;1,"Error: 2 niveles marcados",IF(V16+W16+X16+Y16=0,"Pendiente de evaluar",IF(V16+W16+X16+Y16=1,"Evaluado","ERROR DESCONOCIDO: CONSULTAR")))</f>
        <v>Pendiente de evaluar</v>
      </c>
      <c r="V14" s="4"/>
      <c r="W14" s="4"/>
      <c r="X14" s="4"/>
      <c r="Y14" s="4"/>
      <c r="Z14" s="4"/>
      <c r="AA14" s="4"/>
      <c r="AB14" s="4"/>
      <c r="AC14" s="4"/>
      <c r="AD14" s="4"/>
      <c r="AE14" s="4"/>
      <c r="AF14" s="4"/>
      <c r="AG14" s="4"/>
    </row>
    <row r="15" spans="1:33" ht="15.75" thickBot="1" x14ac:dyDescent="0.3">
      <c r="A15" s="72"/>
      <c r="B15" s="93"/>
      <c r="C15" s="94"/>
      <c r="D15" s="94"/>
      <c r="E15" s="100"/>
      <c r="F15" s="101"/>
      <c r="G15" s="102"/>
      <c r="H15" s="100"/>
      <c r="I15" s="101"/>
      <c r="J15" s="102"/>
      <c r="K15" s="100"/>
      <c r="L15" s="101"/>
      <c r="M15" s="102"/>
      <c r="N15" s="100"/>
      <c r="O15" s="101"/>
      <c r="P15" s="102"/>
      <c r="Q15" s="3">
        <v>0</v>
      </c>
      <c r="R15" s="3">
        <v>1</v>
      </c>
      <c r="S15" s="3">
        <v>2</v>
      </c>
      <c r="T15" s="3">
        <v>3</v>
      </c>
      <c r="U15" s="115"/>
      <c r="V15" s="5" t="s">
        <v>150</v>
      </c>
      <c r="W15" s="5" t="s">
        <v>151</v>
      </c>
      <c r="X15" s="5" t="s">
        <v>152</v>
      </c>
      <c r="Y15" s="5" t="s">
        <v>153</v>
      </c>
      <c r="Z15" s="4" t="s">
        <v>154</v>
      </c>
      <c r="AA15" s="4">
        <v>0</v>
      </c>
      <c r="AB15" s="4">
        <v>1</v>
      </c>
      <c r="AC15" s="4">
        <v>2</v>
      </c>
      <c r="AD15" s="4">
        <v>3</v>
      </c>
      <c r="AE15" s="4" t="s">
        <v>155</v>
      </c>
      <c r="AF15" s="4" t="s">
        <v>156</v>
      </c>
      <c r="AG15" s="4" t="s">
        <v>157</v>
      </c>
    </row>
    <row r="16" spans="1:33" ht="24" customHeight="1" thickBot="1" x14ac:dyDescent="0.3">
      <c r="A16" s="73"/>
      <c r="B16" s="95"/>
      <c r="C16" s="96"/>
      <c r="D16" s="96"/>
      <c r="E16" s="103"/>
      <c r="F16" s="104"/>
      <c r="G16" s="105"/>
      <c r="H16" s="103"/>
      <c r="I16" s="104"/>
      <c r="J16" s="105"/>
      <c r="K16" s="103"/>
      <c r="L16" s="104"/>
      <c r="M16" s="105"/>
      <c r="N16" s="103"/>
      <c r="O16" s="104"/>
      <c r="P16" s="105"/>
      <c r="Q16" s="7"/>
      <c r="R16" s="7"/>
      <c r="S16" s="7"/>
      <c r="T16" s="7"/>
      <c r="U16" s="115"/>
      <c r="V16" s="4">
        <f>IF(Q16="X",1,0)</f>
        <v>0</v>
      </c>
      <c r="W16" s="4">
        <f>IF(R16="X",1,0)</f>
        <v>0</v>
      </c>
      <c r="X16" s="4">
        <f>IF(S16="X",1,0)</f>
        <v>0</v>
      </c>
      <c r="Y16" s="4">
        <f>IF(T16="X",1,0)</f>
        <v>0</v>
      </c>
      <c r="Z16" s="4">
        <f>SUM(V16:Y16)</f>
        <v>0</v>
      </c>
      <c r="AA16" s="4">
        <f>IF(V16=1,0,0)</f>
        <v>0</v>
      </c>
      <c r="AB16" s="4">
        <f>IF(W16=1,0.33,0)</f>
        <v>0</v>
      </c>
      <c r="AC16" s="4">
        <f>IF(X16=1,0.66,0)</f>
        <v>0</v>
      </c>
      <c r="AD16" s="4">
        <f>IF(Y16=1,1,0)</f>
        <v>0</v>
      </c>
      <c r="AE16" s="4">
        <f>SUM(AA16:AD16)</f>
        <v>0</v>
      </c>
      <c r="AF16" s="4">
        <v>1.25</v>
      </c>
      <c r="AG16" s="4">
        <f>AE16*AF16</f>
        <v>0</v>
      </c>
    </row>
    <row r="17" spans="1:33" ht="15" customHeight="1" thickBot="1" x14ac:dyDescent="0.3">
      <c r="A17" s="71">
        <f>AF19</f>
        <v>1.25</v>
      </c>
      <c r="B17" s="93" t="s">
        <v>117</v>
      </c>
      <c r="C17" s="94"/>
      <c r="D17" s="94"/>
      <c r="E17" s="97" t="s">
        <v>118</v>
      </c>
      <c r="F17" s="98"/>
      <c r="G17" s="99"/>
      <c r="H17" s="97" t="s">
        <v>119</v>
      </c>
      <c r="I17" s="98"/>
      <c r="J17" s="99"/>
      <c r="K17" s="97" t="s">
        <v>120</v>
      </c>
      <c r="L17" s="98"/>
      <c r="M17" s="99"/>
      <c r="N17" s="97" t="s">
        <v>121</v>
      </c>
      <c r="O17" s="98"/>
      <c r="P17" s="99"/>
      <c r="Q17" s="84" t="s">
        <v>22</v>
      </c>
      <c r="R17" s="85"/>
      <c r="S17" s="85"/>
      <c r="T17" s="86"/>
      <c r="U17" s="115" t="str">
        <f>IF(V19+W19+X19+Y19&gt;1,"Error: 2 niveles marcados",IF(V19+W19+X19+Y19=0,"Pendiente de evaluar",IF(V19+W19+X19+Y19=1,"Evaluado","ERROR DESCONOCIDO: CONSULTAR")))</f>
        <v>Pendiente de evaluar</v>
      </c>
      <c r="V17" s="4"/>
      <c r="W17" s="4"/>
      <c r="X17" s="4"/>
      <c r="Y17" s="4"/>
      <c r="Z17" s="4"/>
      <c r="AA17" s="4"/>
      <c r="AB17" s="4"/>
      <c r="AC17" s="4"/>
      <c r="AD17" s="4"/>
      <c r="AE17" s="4"/>
      <c r="AF17" s="4"/>
      <c r="AG17" s="4"/>
    </row>
    <row r="18" spans="1:33" ht="24.75" customHeight="1" thickBot="1" x14ac:dyDescent="0.3">
      <c r="A18" s="72"/>
      <c r="B18" s="93"/>
      <c r="C18" s="94"/>
      <c r="D18" s="94"/>
      <c r="E18" s="100"/>
      <c r="F18" s="101"/>
      <c r="G18" s="102"/>
      <c r="H18" s="100"/>
      <c r="I18" s="101"/>
      <c r="J18" s="102"/>
      <c r="K18" s="100"/>
      <c r="L18" s="101"/>
      <c r="M18" s="102"/>
      <c r="N18" s="100"/>
      <c r="O18" s="101"/>
      <c r="P18" s="102"/>
      <c r="Q18" s="3">
        <v>0</v>
      </c>
      <c r="R18" s="3">
        <v>1</v>
      </c>
      <c r="S18" s="3">
        <v>2</v>
      </c>
      <c r="T18" s="3">
        <v>3</v>
      </c>
      <c r="U18" s="115"/>
      <c r="V18" s="5" t="s">
        <v>150</v>
      </c>
      <c r="W18" s="5" t="s">
        <v>151</v>
      </c>
      <c r="X18" s="5" t="s">
        <v>152</v>
      </c>
      <c r="Y18" s="5" t="s">
        <v>153</v>
      </c>
      <c r="Z18" s="4" t="s">
        <v>154</v>
      </c>
      <c r="AA18" s="4">
        <v>0</v>
      </c>
      <c r="AB18" s="4">
        <v>1</v>
      </c>
      <c r="AC18" s="4">
        <v>2</v>
      </c>
      <c r="AD18" s="4">
        <v>3</v>
      </c>
      <c r="AE18" s="4" t="s">
        <v>155</v>
      </c>
      <c r="AF18" s="4" t="s">
        <v>156</v>
      </c>
      <c r="AG18" s="4" t="s">
        <v>157</v>
      </c>
    </row>
    <row r="19" spans="1:33" ht="38.25" customHeight="1" thickBot="1" x14ac:dyDescent="0.3">
      <c r="A19" s="73"/>
      <c r="B19" s="95"/>
      <c r="C19" s="96"/>
      <c r="D19" s="96"/>
      <c r="E19" s="103"/>
      <c r="F19" s="104"/>
      <c r="G19" s="105"/>
      <c r="H19" s="103"/>
      <c r="I19" s="104"/>
      <c r="J19" s="105"/>
      <c r="K19" s="103"/>
      <c r="L19" s="104"/>
      <c r="M19" s="105"/>
      <c r="N19" s="103"/>
      <c r="O19" s="104"/>
      <c r="P19" s="105"/>
      <c r="Q19" s="7"/>
      <c r="R19" s="7"/>
      <c r="S19" s="7"/>
      <c r="T19" s="7"/>
      <c r="U19" s="115"/>
      <c r="V19" s="4">
        <f>IF(Q19="X",1,0)</f>
        <v>0</v>
      </c>
      <c r="W19" s="4">
        <f>IF(R19="X",1,0)</f>
        <v>0</v>
      </c>
      <c r="X19" s="4">
        <f>IF(S19="X",1,0)</f>
        <v>0</v>
      </c>
      <c r="Y19" s="4">
        <f>IF(T19="X",1,0)</f>
        <v>0</v>
      </c>
      <c r="Z19" s="4">
        <f>SUM(V19:Y19)</f>
        <v>0</v>
      </c>
      <c r="AA19" s="4">
        <f>IF(V19=1,0,0)</f>
        <v>0</v>
      </c>
      <c r="AB19" s="4">
        <f>IF(W19=1,0.33,0)</f>
        <v>0</v>
      </c>
      <c r="AC19" s="4">
        <f>IF(X19=1,0.66,0)</f>
        <v>0</v>
      </c>
      <c r="AD19" s="4">
        <f>IF(Y19=1,1,0)</f>
        <v>0</v>
      </c>
      <c r="AE19" s="4">
        <f>SUM(AA19:AD19)</f>
        <v>0</v>
      </c>
      <c r="AF19" s="4">
        <v>1.25</v>
      </c>
      <c r="AG19" s="4">
        <f>AE19*AF19</f>
        <v>0</v>
      </c>
    </row>
    <row r="20" spans="1:33" ht="15.75" customHeight="1" thickBot="1" x14ac:dyDescent="0.3">
      <c r="A20" s="71">
        <f>AF22</f>
        <v>1.25</v>
      </c>
      <c r="B20" s="93" t="s">
        <v>122</v>
      </c>
      <c r="C20" s="94"/>
      <c r="D20" s="94"/>
      <c r="E20" s="97" t="s">
        <v>123</v>
      </c>
      <c r="F20" s="98"/>
      <c r="G20" s="99"/>
      <c r="H20" s="124" t="s">
        <v>175</v>
      </c>
      <c r="I20" s="125"/>
      <c r="J20" s="126"/>
      <c r="K20" s="97" t="s">
        <v>124</v>
      </c>
      <c r="L20" s="98"/>
      <c r="M20" s="99"/>
      <c r="N20" s="97" t="s">
        <v>125</v>
      </c>
      <c r="O20" s="98"/>
      <c r="P20" s="99"/>
      <c r="Q20" s="84" t="s">
        <v>22</v>
      </c>
      <c r="R20" s="85"/>
      <c r="S20" s="85"/>
      <c r="T20" s="86"/>
      <c r="U20" s="115" t="str">
        <f>IF(V22+W22+X22+Y22&gt;1,"Error: 2 niveles marcados",IF(V22+W22+X22+Y22=0,"Pendiente de evaluar",IF(V22+W22+X22+Y22=1,"Evaluado","ERROR DESCONOCIDO: CONSULTAR")))</f>
        <v>Pendiente de evaluar</v>
      </c>
      <c r="V20" s="4"/>
      <c r="W20" s="4"/>
      <c r="X20" s="4"/>
      <c r="Y20" s="4"/>
      <c r="Z20" s="4"/>
      <c r="AA20" s="4"/>
      <c r="AB20" s="4"/>
      <c r="AC20" s="4"/>
      <c r="AD20" s="4"/>
      <c r="AE20" s="4"/>
      <c r="AF20" s="4"/>
      <c r="AG20" s="4"/>
    </row>
    <row r="21" spans="1:33" ht="15.75" thickBot="1" x14ac:dyDescent="0.3">
      <c r="A21" s="72"/>
      <c r="B21" s="93"/>
      <c r="C21" s="94"/>
      <c r="D21" s="94"/>
      <c r="E21" s="100"/>
      <c r="F21" s="101"/>
      <c r="G21" s="102"/>
      <c r="H21" s="127"/>
      <c r="I21" s="128"/>
      <c r="J21" s="129"/>
      <c r="K21" s="100"/>
      <c r="L21" s="101"/>
      <c r="M21" s="102"/>
      <c r="N21" s="100"/>
      <c r="O21" s="101"/>
      <c r="P21" s="102"/>
      <c r="Q21" s="3">
        <v>0</v>
      </c>
      <c r="R21" s="3">
        <v>1</v>
      </c>
      <c r="S21" s="3">
        <v>2</v>
      </c>
      <c r="T21" s="3">
        <v>3</v>
      </c>
      <c r="U21" s="115"/>
      <c r="V21" s="5" t="s">
        <v>150</v>
      </c>
      <c r="W21" s="5" t="s">
        <v>151</v>
      </c>
      <c r="X21" s="5" t="s">
        <v>152</v>
      </c>
      <c r="Y21" s="5" t="s">
        <v>153</v>
      </c>
      <c r="Z21" s="4" t="s">
        <v>154</v>
      </c>
      <c r="AA21" s="4">
        <v>0</v>
      </c>
      <c r="AB21" s="4">
        <v>1</v>
      </c>
      <c r="AC21" s="4">
        <v>2</v>
      </c>
      <c r="AD21" s="4">
        <v>3</v>
      </c>
      <c r="AE21" s="4" t="s">
        <v>155</v>
      </c>
      <c r="AF21" s="4" t="s">
        <v>156</v>
      </c>
      <c r="AG21" s="4" t="s">
        <v>157</v>
      </c>
    </row>
    <row r="22" spans="1:33" ht="33" customHeight="1" thickBot="1" x14ac:dyDescent="0.3">
      <c r="A22" s="73"/>
      <c r="B22" s="95"/>
      <c r="C22" s="96"/>
      <c r="D22" s="96"/>
      <c r="E22" s="103"/>
      <c r="F22" s="104"/>
      <c r="G22" s="105"/>
      <c r="H22" s="130"/>
      <c r="I22" s="131"/>
      <c r="J22" s="132"/>
      <c r="K22" s="103"/>
      <c r="L22" s="104"/>
      <c r="M22" s="105"/>
      <c r="N22" s="103"/>
      <c r="O22" s="104"/>
      <c r="P22" s="105"/>
      <c r="Q22" s="7"/>
      <c r="R22" s="7"/>
      <c r="S22" s="7"/>
      <c r="T22" s="7"/>
      <c r="U22" s="115"/>
      <c r="V22" s="4">
        <f>IF(Q22="X",1,0)</f>
        <v>0</v>
      </c>
      <c r="W22" s="4">
        <f>IF(R22="X",1,0)</f>
        <v>0</v>
      </c>
      <c r="X22" s="4">
        <f>IF(S22="X",1,0)</f>
        <v>0</v>
      </c>
      <c r="Y22" s="4">
        <f>IF(T22="X",1,0)</f>
        <v>0</v>
      </c>
      <c r="Z22" s="4">
        <f>SUM(V22:Y22)</f>
        <v>0</v>
      </c>
      <c r="AA22" s="4">
        <f>IF(V22=1,0,0)</f>
        <v>0</v>
      </c>
      <c r="AB22" s="4">
        <f>IF(W22=1,0.33,0)</f>
        <v>0</v>
      </c>
      <c r="AC22" s="4">
        <f>IF(X22=1,0.66,0)</f>
        <v>0</v>
      </c>
      <c r="AD22" s="4">
        <f>IF(Y22=1,1,0)</f>
        <v>0</v>
      </c>
      <c r="AE22" s="4">
        <f>SUM(AA22:AD22)</f>
        <v>0</v>
      </c>
      <c r="AF22" s="4">
        <v>1.25</v>
      </c>
      <c r="AG22" s="4">
        <f>AE22*AF22</f>
        <v>0</v>
      </c>
    </row>
    <row r="23" spans="1:33" ht="15.75" thickBot="1" x14ac:dyDescent="0.3">
      <c r="A23" s="71">
        <f>AF25</f>
        <v>1.25</v>
      </c>
      <c r="B23" s="93" t="s">
        <v>126</v>
      </c>
      <c r="C23" s="94"/>
      <c r="D23" s="94"/>
      <c r="E23" s="97" t="s">
        <v>127</v>
      </c>
      <c r="F23" s="98"/>
      <c r="G23" s="99"/>
      <c r="H23" s="124" t="s">
        <v>128</v>
      </c>
      <c r="I23" s="125"/>
      <c r="J23" s="126"/>
      <c r="K23" s="97" t="s">
        <v>129</v>
      </c>
      <c r="L23" s="98"/>
      <c r="M23" s="99"/>
      <c r="N23" s="97" t="s">
        <v>130</v>
      </c>
      <c r="O23" s="98"/>
      <c r="P23" s="99"/>
      <c r="Q23" s="84" t="s">
        <v>22</v>
      </c>
      <c r="R23" s="85"/>
      <c r="S23" s="85"/>
      <c r="T23" s="86"/>
      <c r="U23" s="115" t="str">
        <f>IF(V25+W25+X25+Y25&gt;1,"Error: 2 niveles marcados",IF(V25+W25+X25+Y25=0,"Pendiente de evaluar",IF(V25+W25+X25+Y25=1,"Evaluado","ERROR DESCONOCIDO: CONSULTAR")))</f>
        <v>Pendiente de evaluar</v>
      </c>
      <c r="V23" s="4"/>
      <c r="W23" s="4"/>
      <c r="X23" s="4"/>
      <c r="Y23" s="4"/>
      <c r="Z23" s="4"/>
      <c r="AA23" s="4"/>
      <c r="AB23" s="4"/>
      <c r="AC23" s="4"/>
      <c r="AD23" s="4"/>
      <c r="AE23" s="4"/>
      <c r="AF23" s="4"/>
      <c r="AG23" s="4"/>
    </row>
    <row r="24" spans="1:33" ht="24" customHeight="1" thickBot="1" x14ac:dyDescent="0.3">
      <c r="A24" s="72"/>
      <c r="B24" s="93"/>
      <c r="C24" s="94"/>
      <c r="D24" s="94"/>
      <c r="E24" s="100"/>
      <c r="F24" s="101"/>
      <c r="G24" s="102"/>
      <c r="H24" s="127"/>
      <c r="I24" s="128"/>
      <c r="J24" s="129"/>
      <c r="K24" s="100"/>
      <c r="L24" s="101"/>
      <c r="M24" s="102"/>
      <c r="N24" s="100"/>
      <c r="O24" s="101"/>
      <c r="P24" s="102"/>
      <c r="Q24" s="3">
        <v>0</v>
      </c>
      <c r="R24" s="3">
        <v>1</v>
      </c>
      <c r="S24" s="3">
        <v>2</v>
      </c>
      <c r="T24" s="3">
        <v>3</v>
      </c>
      <c r="U24" s="115"/>
      <c r="V24" s="5" t="s">
        <v>150</v>
      </c>
      <c r="W24" s="5" t="s">
        <v>151</v>
      </c>
      <c r="X24" s="5" t="s">
        <v>152</v>
      </c>
      <c r="Y24" s="5" t="s">
        <v>153</v>
      </c>
      <c r="Z24" s="4" t="s">
        <v>154</v>
      </c>
      <c r="AA24" s="4">
        <v>0</v>
      </c>
      <c r="AB24" s="4">
        <v>1</v>
      </c>
      <c r="AC24" s="4">
        <v>2</v>
      </c>
      <c r="AD24" s="4">
        <v>3</v>
      </c>
      <c r="AE24" s="4" t="s">
        <v>155</v>
      </c>
      <c r="AF24" s="4" t="s">
        <v>156</v>
      </c>
      <c r="AG24" s="4" t="s">
        <v>157</v>
      </c>
    </row>
    <row r="25" spans="1:33" ht="42" customHeight="1" thickBot="1" x14ac:dyDescent="0.3">
      <c r="A25" s="73"/>
      <c r="B25" s="95"/>
      <c r="C25" s="96"/>
      <c r="D25" s="96"/>
      <c r="E25" s="103"/>
      <c r="F25" s="104"/>
      <c r="G25" s="105"/>
      <c r="H25" s="130"/>
      <c r="I25" s="131"/>
      <c r="J25" s="132"/>
      <c r="K25" s="103"/>
      <c r="L25" s="104"/>
      <c r="M25" s="105"/>
      <c r="N25" s="103"/>
      <c r="O25" s="104"/>
      <c r="P25" s="105"/>
      <c r="Q25" s="7"/>
      <c r="R25" s="7"/>
      <c r="S25" s="7"/>
      <c r="T25" s="7"/>
      <c r="U25" s="115"/>
      <c r="V25" s="4">
        <f>IF(Q25="X",1,0)</f>
        <v>0</v>
      </c>
      <c r="W25" s="4">
        <f>IF(R25="X",1,0)</f>
        <v>0</v>
      </c>
      <c r="X25" s="4">
        <f>IF(S25="X",1,0)</f>
        <v>0</v>
      </c>
      <c r="Y25" s="4">
        <f>IF(T25="X",1,0)</f>
        <v>0</v>
      </c>
      <c r="Z25" s="4">
        <f>SUM(V25:Y25)</f>
        <v>0</v>
      </c>
      <c r="AA25" s="4">
        <f>IF(V25=1,0,0)</f>
        <v>0</v>
      </c>
      <c r="AB25" s="4">
        <f>IF(W25=1,0.33,0)</f>
        <v>0</v>
      </c>
      <c r="AC25" s="4">
        <f>IF(X25=1,0.66,0)</f>
        <v>0</v>
      </c>
      <c r="AD25" s="4">
        <f>IF(Y25=1,1,0)</f>
        <v>0</v>
      </c>
      <c r="AE25" s="4">
        <f>SUM(AA25:AD25)</f>
        <v>0</v>
      </c>
      <c r="AF25" s="4">
        <v>1.25</v>
      </c>
      <c r="AG25" s="4">
        <f>AE25*AF25</f>
        <v>0</v>
      </c>
    </row>
    <row r="26" spans="1:33" ht="15.75" customHeight="1" thickBot="1" x14ac:dyDescent="0.3">
      <c r="A26" s="71">
        <f>AF28</f>
        <v>1.25</v>
      </c>
      <c r="B26" s="133" t="s">
        <v>177</v>
      </c>
      <c r="C26" s="134"/>
      <c r="D26" s="134"/>
      <c r="E26" s="124" t="s">
        <v>178</v>
      </c>
      <c r="F26" s="125"/>
      <c r="G26" s="126"/>
      <c r="H26" s="124" t="s">
        <v>176</v>
      </c>
      <c r="I26" s="125"/>
      <c r="J26" s="126"/>
      <c r="K26" s="124" t="s">
        <v>172</v>
      </c>
      <c r="L26" s="125"/>
      <c r="M26" s="126"/>
      <c r="N26" s="124" t="s">
        <v>173</v>
      </c>
      <c r="O26" s="125"/>
      <c r="P26" s="126"/>
      <c r="Q26" s="84" t="s">
        <v>22</v>
      </c>
      <c r="R26" s="85"/>
      <c r="S26" s="85"/>
      <c r="T26" s="86"/>
      <c r="U26" s="115" t="str">
        <f>IF(V28+W28+X28+Y28&gt;1,"Error: 2 niveles marcados",IF(V28+W28+X28+Y28=0,"Pendiente de evaluar",IF(V28+W28+X28+Y28=1,"Evaluado","ERROR DESCONOCIDO: CONSULTAR")))</f>
        <v>Pendiente de evaluar</v>
      </c>
      <c r="V26" s="4"/>
      <c r="W26" s="4"/>
      <c r="X26" s="4"/>
      <c r="Y26" s="4"/>
      <c r="Z26" s="4"/>
      <c r="AA26" s="4"/>
      <c r="AB26" s="4"/>
      <c r="AC26" s="4"/>
      <c r="AD26" s="4"/>
      <c r="AE26" s="4"/>
      <c r="AF26" s="4"/>
      <c r="AG26" s="4"/>
    </row>
    <row r="27" spans="1:33" ht="15.75" thickBot="1" x14ac:dyDescent="0.3">
      <c r="A27" s="72"/>
      <c r="B27" s="133"/>
      <c r="C27" s="134"/>
      <c r="D27" s="134"/>
      <c r="E27" s="127"/>
      <c r="F27" s="128"/>
      <c r="G27" s="129"/>
      <c r="H27" s="127"/>
      <c r="I27" s="128"/>
      <c r="J27" s="129"/>
      <c r="K27" s="127"/>
      <c r="L27" s="128"/>
      <c r="M27" s="129"/>
      <c r="N27" s="127"/>
      <c r="O27" s="128"/>
      <c r="P27" s="129"/>
      <c r="Q27" s="3">
        <v>0</v>
      </c>
      <c r="R27" s="3">
        <v>1</v>
      </c>
      <c r="S27" s="3">
        <v>2</v>
      </c>
      <c r="T27" s="3">
        <v>3</v>
      </c>
      <c r="U27" s="115"/>
      <c r="V27" s="5" t="s">
        <v>150</v>
      </c>
      <c r="W27" s="5" t="s">
        <v>151</v>
      </c>
      <c r="X27" s="5" t="s">
        <v>152</v>
      </c>
      <c r="Y27" s="5" t="s">
        <v>153</v>
      </c>
      <c r="Z27" s="4" t="s">
        <v>154</v>
      </c>
      <c r="AA27" s="4">
        <v>0</v>
      </c>
      <c r="AB27" s="4">
        <v>1</v>
      </c>
      <c r="AC27" s="4">
        <v>2</v>
      </c>
      <c r="AD27" s="4">
        <v>3</v>
      </c>
      <c r="AE27" s="4" t="s">
        <v>155</v>
      </c>
      <c r="AF27" s="4" t="s">
        <v>156</v>
      </c>
      <c r="AG27" s="4" t="s">
        <v>157</v>
      </c>
    </row>
    <row r="28" spans="1:33" ht="37.5" customHeight="1" thickBot="1" x14ac:dyDescent="0.3">
      <c r="A28" s="73"/>
      <c r="B28" s="135"/>
      <c r="C28" s="136"/>
      <c r="D28" s="136"/>
      <c r="E28" s="130"/>
      <c r="F28" s="131"/>
      <c r="G28" s="132"/>
      <c r="H28" s="130"/>
      <c r="I28" s="131"/>
      <c r="J28" s="132"/>
      <c r="K28" s="130"/>
      <c r="L28" s="131"/>
      <c r="M28" s="132"/>
      <c r="N28" s="130"/>
      <c r="O28" s="131"/>
      <c r="P28" s="132"/>
      <c r="Q28" s="7"/>
      <c r="R28" s="7"/>
      <c r="S28" s="7"/>
      <c r="T28" s="7"/>
      <c r="U28" s="115"/>
      <c r="V28" s="4">
        <f>IF(Q28="X",1,0)</f>
        <v>0</v>
      </c>
      <c r="W28" s="4">
        <f>IF(R28="X",1,0)</f>
        <v>0</v>
      </c>
      <c r="X28" s="4">
        <f>IF(S28="X",1,0)</f>
        <v>0</v>
      </c>
      <c r="Y28" s="4">
        <f>IF(T28="X",1,0)</f>
        <v>0</v>
      </c>
      <c r="Z28" s="4">
        <f>SUM(V28:Y28)</f>
        <v>0</v>
      </c>
      <c r="AA28" s="4">
        <f>IF(V28=1,0,0)</f>
        <v>0</v>
      </c>
      <c r="AB28" s="4">
        <f>IF(W28=1,0.33,0)</f>
        <v>0</v>
      </c>
      <c r="AC28" s="4">
        <f>IF(X28=1,0.66,0)</f>
        <v>0</v>
      </c>
      <c r="AD28" s="4">
        <f>IF(Y28=1,1,0)</f>
        <v>0</v>
      </c>
      <c r="AE28" s="4">
        <f>SUM(AA28:AD28)</f>
        <v>0</v>
      </c>
      <c r="AF28" s="4">
        <v>1.25</v>
      </c>
      <c r="AG28" s="4">
        <f>AE28*AF28</f>
        <v>0</v>
      </c>
    </row>
    <row r="29" spans="1:33" x14ac:dyDescent="0.25">
      <c r="V29" s="4"/>
      <c r="W29" s="4"/>
      <c r="X29" s="4"/>
      <c r="Y29" s="4"/>
      <c r="Z29" s="4"/>
      <c r="AA29" s="4"/>
      <c r="AB29" s="4"/>
      <c r="AC29" s="4"/>
      <c r="AD29" s="4"/>
      <c r="AE29" s="4"/>
      <c r="AF29" s="4"/>
      <c r="AG29" s="4"/>
    </row>
    <row r="30" spans="1:33" x14ac:dyDescent="0.25">
      <c r="N30" s="4"/>
      <c r="O30" s="4"/>
      <c r="P30" s="4"/>
      <c r="Q30" s="4"/>
      <c r="R30" s="4"/>
      <c r="S30" s="4"/>
      <c r="T30" s="4"/>
      <c r="U30" s="4"/>
      <c r="V30" s="4"/>
      <c r="W30" s="4"/>
      <c r="X30" s="4"/>
      <c r="Y30" s="4"/>
      <c r="Z30" s="4"/>
      <c r="AA30" s="4"/>
      <c r="AB30" s="4"/>
      <c r="AC30" s="4"/>
      <c r="AD30" s="4"/>
      <c r="AE30" s="4"/>
      <c r="AF30" s="4"/>
      <c r="AG30" s="4">
        <f>AG28+AG25+AG22+AG19+AG16+AG13+AG10+AG7</f>
        <v>0</v>
      </c>
    </row>
    <row r="31" spans="1:33" x14ac:dyDescent="0.25">
      <c r="N31" s="4"/>
      <c r="O31" s="4"/>
      <c r="P31" s="4"/>
      <c r="Q31" s="4"/>
      <c r="R31" s="4"/>
      <c r="S31" s="4"/>
      <c r="T31" s="4"/>
      <c r="U31" s="4"/>
      <c r="V31" s="4"/>
      <c r="W31" s="4"/>
      <c r="X31" s="4"/>
      <c r="Y31" s="4"/>
      <c r="Z31" s="4"/>
      <c r="AA31" s="4"/>
      <c r="AB31" s="4"/>
      <c r="AC31" s="4"/>
      <c r="AD31" s="4"/>
      <c r="AE31" s="4"/>
      <c r="AF31" s="4"/>
      <c r="AG31" s="4"/>
    </row>
    <row r="32" spans="1:33" x14ac:dyDescent="0.25">
      <c r="N32" s="4"/>
      <c r="O32" s="4"/>
      <c r="P32" s="4"/>
      <c r="Q32" s="4"/>
      <c r="R32" s="4"/>
      <c r="S32" s="4"/>
      <c r="T32" s="4"/>
      <c r="U32" s="4" t="str">
        <f>IF(OR(U5="Pendiente de evaluar",U8="Pendiente de evaluar",U11="Pendiente de evaluar",U14="Pendiente de evaluar",U17="Pendiente de evaluar",U20="Pendiente de evaluar",U23="Pendiente de evaluar",U26="Pendiente de evaluar"),"Pendiente de evaluar",IF(OR(U5="Error: 2 niveles marcados",U8="Error: 2 niveles marcados",U11="Error: 2 niveles marcados",U14="Error: 2 niveles marcados",U17="Error: 2 niveles marcados",U20="Error: 2 niveles marcados",U23="Error: 2 niveles marcados",U26="Error: 2 niveles marcados"),"Error: 2 niveles marcados","Evaluado"))</f>
        <v>Pendiente de evaluar</v>
      </c>
      <c r="V32" s="4"/>
      <c r="W32" s="4"/>
      <c r="X32" s="4"/>
      <c r="Y32" s="4"/>
      <c r="Z32" s="4"/>
      <c r="AA32" s="4"/>
      <c r="AB32" s="4"/>
      <c r="AC32" s="4"/>
      <c r="AD32" s="4"/>
      <c r="AE32" s="4"/>
      <c r="AF32" s="4"/>
      <c r="AG32" s="4"/>
    </row>
    <row r="33" spans="14:33" x14ac:dyDescent="0.25">
      <c r="N33" s="4"/>
      <c r="O33" s="4"/>
      <c r="P33" s="4"/>
      <c r="Q33" s="4"/>
      <c r="R33" s="4"/>
      <c r="S33" s="4"/>
      <c r="T33" s="4"/>
      <c r="U33" s="4"/>
      <c r="V33" s="4"/>
      <c r="W33" s="4"/>
      <c r="X33" s="4"/>
      <c r="Y33" s="4"/>
      <c r="Z33" s="4"/>
      <c r="AA33" s="4"/>
      <c r="AB33" s="4"/>
      <c r="AC33" s="4"/>
      <c r="AD33" s="4"/>
      <c r="AE33" s="4"/>
      <c r="AF33" s="4"/>
      <c r="AG33" s="4"/>
    </row>
    <row r="34" spans="14:33" x14ac:dyDescent="0.25">
      <c r="V34" s="4"/>
      <c r="W34" s="4"/>
      <c r="X34" s="4"/>
      <c r="Y34" s="4"/>
      <c r="Z34" s="4"/>
      <c r="AA34" s="4"/>
      <c r="AB34" s="4"/>
      <c r="AC34" s="4"/>
      <c r="AD34" s="4"/>
      <c r="AE34" s="4"/>
      <c r="AF34" s="4"/>
      <c r="AG34" s="4"/>
    </row>
  </sheetData>
  <sheetProtection password="C6B8" sheet="1" objects="1" scenarios="1"/>
  <mergeCells count="73">
    <mergeCell ref="U23:U25"/>
    <mergeCell ref="U26:U28"/>
    <mergeCell ref="U5:U7"/>
    <mergeCell ref="U8:U10"/>
    <mergeCell ref="U11:U13"/>
    <mergeCell ref="U14:U16"/>
    <mergeCell ref="U17:U19"/>
    <mergeCell ref="U20:U22"/>
    <mergeCell ref="Q26:T26"/>
    <mergeCell ref="B23:D25"/>
    <mergeCell ref="E23:G25"/>
    <mergeCell ref="H23:J25"/>
    <mergeCell ref="K23:M25"/>
    <mergeCell ref="N23:P25"/>
    <mergeCell ref="Q23:T23"/>
    <mergeCell ref="B26:D28"/>
    <mergeCell ref="E26:G28"/>
    <mergeCell ref="H26:J28"/>
    <mergeCell ref="K26:M28"/>
    <mergeCell ref="N26:P28"/>
    <mergeCell ref="Q20:T20"/>
    <mergeCell ref="B17:D19"/>
    <mergeCell ref="E17:G19"/>
    <mergeCell ref="H17:J19"/>
    <mergeCell ref="K17:M19"/>
    <mergeCell ref="N17:P19"/>
    <mergeCell ref="Q17:T17"/>
    <mergeCell ref="B20:D22"/>
    <mergeCell ref="E20:G22"/>
    <mergeCell ref="H20:J22"/>
    <mergeCell ref="K20:M22"/>
    <mergeCell ref="N20:P22"/>
    <mergeCell ref="Q14:T14"/>
    <mergeCell ref="B11:D13"/>
    <mergeCell ref="E11:G13"/>
    <mergeCell ref="H11:J13"/>
    <mergeCell ref="K11:M13"/>
    <mergeCell ref="N11:P13"/>
    <mergeCell ref="Q11:T11"/>
    <mergeCell ref="B14:D16"/>
    <mergeCell ref="E14:G16"/>
    <mergeCell ref="H14:J16"/>
    <mergeCell ref="K14:M16"/>
    <mergeCell ref="N14:P16"/>
    <mergeCell ref="Q8:T8"/>
    <mergeCell ref="B5:D7"/>
    <mergeCell ref="E5:G7"/>
    <mergeCell ref="H5:J7"/>
    <mergeCell ref="K5:M7"/>
    <mergeCell ref="N5:P7"/>
    <mergeCell ref="Q5:T5"/>
    <mergeCell ref="B8:D10"/>
    <mergeCell ref="E8:G10"/>
    <mergeCell ref="H8:J10"/>
    <mergeCell ref="K8:M10"/>
    <mergeCell ref="N8:P10"/>
    <mergeCell ref="B1:D4"/>
    <mergeCell ref="E1:T2"/>
    <mergeCell ref="E3:P3"/>
    <mergeCell ref="Q3:T4"/>
    <mergeCell ref="E4:G4"/>
    <mergeCell ref="H4:J4"/>
    <mergeCell ref="K4:M4"/>
    <mergeCell ref="N4:P4"/>
    <mergeCell ref="A17:A19"/>
    <mergeCell ref="A20:A22"/>
    <mergeCell ref="A23:A25"/>
    <mergeCell ref="A26:A28"/>
    <mergeCell ref="A1:A4"/>
    <mergeCell ref="A5:A7"/>
    <mergeCell ref="A8:A10"/>
    <mergeCell ref="A11:A13"/>
    <mergeCell ref="A14:A16"/>
  </mergeCells>
  <conditionalFormatting sqref="U5:U7">
    <cfRule type="cellIs" dxfId="44" priority="22" operator="equal">
      <formula>"Error: 2 niveles marcados"</formula>
    </cfRule>
    <cfRule type="cellIs" dxfId="43" priority="23" operator="equal">
      <formula>"Evaluado"</formula>
    </cfRule>
    <cfRule type="cellIs" dxfId="42" priority="24" operator="equal">
      <formula>"Pendiente de evaluar"</formula>
    </cfRule>
  </conditionalFormatting>
  <conditionalFormatting sqref="U8:U10">
    <cfRule type="cellIs" dxfId="41" priority="19" operator="equal">
      <formula>"Error: 2 niveles marcados"</formula>
    </cfRule>
    <cfRule type="cellIs" dxfId="40" priority="20" operator="equal">
      <formula>"Evaluado"</formula>
    </cfRule>
    <cfRule type="cellIs" dxfId="39" priority="21" operator="equal">
      <formula>"Pendiente de evaluar"</formula>
    </cfRule>
  </conditionalFormatting>
  <conditionalFormatting sqref="U11:U13">
    <cfRule type="cellIs" dxfId="38" priority="16" operator="equal">
      <formula>"Error: 2 niveles marcados"</formula>
    </cfRule>
    <cfRule type="cellIs" dxfId="37" priority="17" operator="equal">
      <formula>"Evaluado"</formula>
    </cfRule>
    <cfRule type="cellIs" dxfId="36" priority="18" operator="equal">
      <formula>"Pendiente de evaluar"</formula>
    </cfRule>
  </conditionalFormatting>
  <conditionalFormatting sqref="U14:U16">
    <cfRule type="cellIs" dxfId="35" priority="13" operator="equal">
      <formula>"Error: 2 niveles marcados"</formula>
    </cfRule>
    <cfRule type="cellIs" dxfId="34" priority="14" operator="equal">
      <formula>"Evaluado"</formula>
    </cfRule>
    <cfRule type="cellIs" dxfId="33" priority="15" operator="equal">
      <formula>"Pendiente de evaluar"</formula>
    </cfRule>
  </conditionalFormatting>
  <conditionalFormatting sqref="U17:U19">
    <cfRule type="cellIs" dxfId="32" priority="10" operator="equal">
      <formula>"Error: 2 niveles marcados"</formula>
    </cfRule>
    <cfRule type="cellIs" dxfId="31" priority="11" operator="equal">
      <formula>"Evaluado"</formula>
    </cfRule>
    <cfRule type="cellIs" dxfId="30" priority="12" operator="equal">
      <formula>"Pendiente de evaluar"</formula>
    </cfRule>
  </conditionalFormatting>
  <conditionalFormatting sqref="U20:U22">
    <cfRule type="cellIs" dxfId="29" priority="7" operator="equal">
      <formula>"Error: 2 niveles marcados"</formula>
    </cfRule>
    <cfRule type="cellIs" dxfId="28" priority="8" operator="equal">
      <formula>"Evaluado"</formula>
    </cfRule>
    <cfRule type="cellIs" dxfId="27" priority="9" operator="equal">
      <formula>"Pendiente de evaluar"</formula>
    </cfRule>
  </conditionalFormatting>
  <conditionalFormatting sqref="U23:U25">
    <cfRule type="cellIs" dxfId="26" priority="4" operator="equal">
      <formula>"Error: 2 niveles marcados"</formula>
    </cfRule>
    <cfRule type="cellIs" dxfId="25" priority="5" operator="equal">
      <formula>"Evaluado"</formula>
    </cfRule>
    <cfRule type="cellIs" dxfId="24" priority="6" operator="equal">
      <formula>"Pendiente de evaluar"</formula>
    </cfRule>
  </conditionalFormatting>
  <conditionalFormatting sqref="U26:U28">
    <cfRule type="cellIs" dxfId="23" priority="1" operator="equal">
      <formula>"Error: 2 niveles marcados"</formula>
    </cfRule>
    <cfRule type="cellIs" dxfId="22" priority="2" operator="equal">
      <formula>"Evaluado"</formula>
    </cfRule>
    <cfRule type="cellIs" dxfId="21" priority="3" operator="equal">
      <formula>"Pendiente de evaluar"</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2"/>
  <sheetViews>
    <sheetView tabSelected="1" topLeftCell="A7" zoomScale="90" zoomScaleNormal="90" workbookViewId="0">
      <selection activeCell="K28" sqref="K28"/>
    </sheetView>
  </sheetViews>
  <sheetFormatPr baseColWidth="10" defaultRowHeight="15" x14ac:dyDescent="0.25"/>
  <cols>
    <col min="1" max="1" width="5.7109375" style="2" customWidth="1"/>
    <col min="2" max="16" width="11.42578125" style="2"/>
    <col min="17" max="17" width="5.7109375" style="2" customWidth="1"/>
    <col min="18" max="18" width="4.5703125" style="2" customWidth="1"/>
    <col min="19" max="19" width="4.7109375" style="2" customWidth="1"/>
    <col min="20" max="20" width="4.85546875" style="2" customWidth="1"/>
    <col min="21" max="16384" width="11.42578125" style="2"/>
  </cols>
  <sheetData>
    <row r="1" spans="1:38" ht="15" customHeight="1" x14ac:dyDescent="0.25">
      <c r="A1" s="74" t="s">
        <v>162</v>
      </c>
      <c r="B1" s="106" t="s">
        <v>14</v>
      </c>
      <c r="C1" s="107"/>
      <c r="D1" s="108"/>
      <c r="E1" s="82" t="s">
        <v>15</v>
      </c>
      <c r="F1" s="83"/>
      <c r="G1" s="83"/>
      <c r="H1" s="83"/>
      <c r="I1" s="83"/>
      <c r="J1" s="83"/>
      <c r="K1" s="83"/>
      <c r="L1" s="83"/>
      <c r="M1" s="83"/>
      <c r="N1" s="83"/>
      <c r="O1" s="83"/>
      <c r="P1" s="83"/>
      <c r="Q1" s="83"/>
      <c r="R1" s="83"/>
      <c r="S1" s="83"/>
      <c r="T1" s="83"/>
    </row>
    <row r="2" spans="1:38" ht="15.75" customHeight="1" thickBot="1" x14ac:dyDescent="0.3">
      <c r="A2" s="74"/>
      <c r="B2" s="109"/>
      <c r="C2" s="110"/>
      <c r="D2" s="111"/>
      <c r="E2" s="82"/>
      <c r="F2" s="83"/>
      <c r="G2" s="83"/>
      <c r="H2" s="83"/>
      <c r="I2" s="83"/>
      <c r="J2" s="83"/>
      <c r="K2" s="83"/>
      <c r="L2" s="83"/>
      <c r="M2" s="83"/>
      <c r="N2" s="83"/>
      <c r="O2" s="83"/>
      <c r="P2" s="83"/>
      <c r="Q2" s="83"/>
      <c r="R2" s="83"/>
      <c r="S2" s="83"/>
      <c r="T2" s="83"/>
    </row>
    <row r="3" spans="1:38" ht="18" customHeight="1" thickBot="1" x14ac:dyDescent="0.3">
      <c r="A3" s="74"/>
      <c r="B3" s="109"/>
      <c r="C3" s="110"/>
      <c r="D3" s="111"/>
      <c r="E3" s="76" t="s">
        <v>21</v>
      </c>
      <c r="F3" s="77"/>
      <c r="G3" s="77"/>
      <c r="H3" s="77"/>
      <c r="I3" s="77"/>
      <c r="J3" s="77"/>
      <c r="K3" s="77"/>
      <c r="L3" s="77"/>
      <c r="M3" s="77"/>
      <c r="N3" s="77"/>
      <c r="O3" s="77"/>
      <c r="P3" s="78"/>
      <c r="Q3" s="87" t="s">
        <v>16</v>
      </c>
      <c r="R3" s="88"/>
      <c r="S3" s="88"/>
      <c r="T3" s="89"/>
    </row>
    <row r="4" spans="1:38" ht="15.75" customHeight="1" thickBot="1" x14ac:dyDescent="0.3">
      <c r="A4" s="75"/>
      <c r="B4" s="112"/>
      <c r="C4" s="113"/>
      <c r="D4" s="114"/>
      <c r="E4" s="79" t="s">
        <v>17</v>
      </c>
      <c r="F4" s="80"/>
      <c r="G4" s="80"/>
      <c r="H4" s="80" t="s">
        <v>19</v>
      </c>
      <c r="I4" s="80"/>
      <c r="J4" s="80"/>
      <c r="K4" s="80" t="s">
        <v>18</v>
      </c>
      <c r="L4" s="80"/>
      <c r="M4" s="81"/>
      <c r="N4" s="80" t="s">
        <v>20</v>
      </c>
      <c r="O4" s="80"/>
      <c r="P4" s="81"/>
      <c r="Q4" s="90"/>
      <c r="R4" s="91"/>
      <c r="S4" s="91"/>
      <c r="T4" s="92"/>
      <c r="V4" s="6"/>
      <c r="W4" s="6"/>
      <c r="X4" s="6"/>
      <c r="Y4" s="6"/>
      <c r="Z4" s="6"/>
      <c r="AA4" s="6"/>
      <c r="AB4" s="6"/>
      <c r="AC4" s="6"/>
      <c r="AD4" s="6"/>
      <c r="AE4" s="6"/>
      <c r="AF4" s="6"/>
      <c r="AG4" s="6"/>
      <c r="AH4" s="6"/>
      <c r="AI4" s="6"/>
      <c r="AJ4" s="6"/>
      <c r="AK4" s="6"/>
      <c r="AL4" s="6"/>
    </row>
    <row r="5" spans="1:38" ht="15.75" customHeight="1" thickBot="1" x14ac:dyDescent="0.3">
      <c r="A5" s="71">
        <f>AF7</f>
        <v>4</v>
      </c>
      <c r="B5" s="93" t="s">
        <v>131</v>
      </c>
      <c r="C5" s="94"/>
      <c r="D5" s="94"/>
      <c r="E5" s="97" t="s">
        <v>132</v>
      </c>
      <c r="F5" s="98"/>
      <c r="G5" s="99"/>
      <c r="H5" s="97" t="s">
        <v>133</v>
      </c>
      <c r="I5" s="98"/>
      <c r="J5" s="99"/>
      <c r="K5" s="97" t="s">
        <v>134</v>
      </c>
      <c r="L5" s="98"/>
      <c r="M5" s="99"/>
      <c r="N5" s="97" t="s">
        <v>135</v>
      </c>
      <c r="O5" s="98"/>
      <c r="P5" s="99"/>
      <c r="Q5" s="84" t="s">
        <v>22</v>
      </c>
      <c r="R5" s="85"/>
      <c r="S5" s="85"/>
      <c r="T5" s="86"/>
      <c r="U5" s="115" t="str">
        <f>IF(V7+W7+X7+Y7&gt;1,"Error: 2 niveles marcados",IF(V7+W7+X7+Y7=0,"Pendiente de evaluar",IF(V7+W7+X7+Y7=1,"Evaluado","ERROR DESCONOCIDO: CONSULTAR")))</f>
        <v>Pendiente de evaluar</v>
      </c>
      <c r="V5" s="6"/>
      <c r="W5" s="6"/>
      <c r="X5" s="6"/>
      <c r="Y5" s="6"/>
      <c r="Z5" s="6"/>
      <c r="AA5" s="6"/>
      <c r="AB5" s="6"/>
      <c r="AC5" s="6"/>
      <c r="AD5" s="6"/>
      <c r="AE5" s="6"/>
      <c r="AF5" s="6"/>
      <c r="AG5" s="6"/>
      <c r="AH5" s="6"/>
      <c r="AI5" s="6"/>
      <c r="AJ5" s="6"/>
      <c r="AK5" s="6"/>
      <c r="AL5" s="6"/>
    </row>
    <row r="6" spans="1:38" ht="22.5" customHeight="1" thickBot="1" x14ac:dyDescent="0.3">
      <c r="A6" s="72"/>
      <c r="B6" s="93"/>
      <c r="C6" s="94"/>
      <c r="D6" s="94"/>
      <c r="E6" s="100"/>
      <c r="F6" s="101"/>
      <c r="G6" s="102"/>
      <c r="H6" s="100"/>
      <c r="I6" s="101"/>
      <c r="J6" s="102"/>
      <c r="K6" s="100"/>
      <c r="L6" s="101"/>
      <c r="M6" s="102"/>
      <c r="N6" s="100"/>
      <c r="O6" s="101"/>
      <c r="P6" s="102"/>
      <c r="Q6" s="3">
        <v>0</v>
      </c>
      <c r="R6" s="3">
        <v>1</v>
      </c>
      <c r="S6" s="3">
        <v>2</v>
      </c>
      <c r="T6" s="3">
        <v>3</v>
      </c>
      <c r="U6" s="115"/>
      <c r="V6" s="5" t="s">
        <v>150</v>
      </c>
      <c r="W6" s="5" t="s">
        <v>151</v>
      </c>
      <c r="X6" s="5" t="s">
        <v>152</v>
      </c>
      <c r="Y6" s="5" t="s">
        <v>153</v>
      </c>
      <c r="Z6" s="4" t="s">
        <v>154</v>
      </c>
      <c r="AA6" s="4">
        <v>0</v>
      </c>
      <c r="AB6" s="4">
        <v>1</v>
      </c>
      <c r="AC6" s="4">
        <v>2</v>
      </c>
      <c r="AD6" s="4">
        <v>3</v>
      </c>
      <c r="AE6" s="4" t="s">
        <v>155</v>
      </c>
      <c r="AF6" s="4" t="s">
        <v>156</v>
      </c>
      <c r="AG6" s="4" t="s">
        <v>157</v>
      </c>
      <c r="AH6" s="4"/>
      <c r="AI6" s="4"/>
      <c r="AJ6" s="6"/>
      <c r="AK6" s="6"/>
      <c r="AL6" s="6"/>
    </row>
    <row r="7" spans="1:38" ht="50.25" customHeight="1" thickBot="1" x14ac:dyDescent="0.3">
      <c r="A7" s="73"/>
      <c r="B7" s="95"/>
      <c r="C7" s="96"/>
      <c r="D7" s="96"/>
      <c r="E7" s="103"/>
      <c r="F7" s="104"/>
      <c r="G7" s="105"/>
      <c r="H7" s="103"/>
      <c r="I7" s="104"/>
      <c r="J7" s="105"/>
      <c r="K7" s="103"/>
      <c r="L7" s="104"/>
      <c r="M7" s="105"/>
      <c r="N7" s="103"/>
      <c r="O7" s="104"/>
      <c r="P7" s="105"/>
      <c r="Q7" s="7"/>
      <c r="R7" s="7"/>
      <c r="S7" s="7"/>
      <c r="T7" s="7"/>
      <c r="U7" s="115"/>
      <c r="V7" s="4">
        <f>IF(Q7="X",1,0)</f>
        <v>0</v>
      </c>
      <c r="W7" s="4">
        <f>IF(R7="X",1,0)</f>
        <v>0</v>
      </c>
      <c r="X7" s="4">
        <f>IF(S7="X",1,0)</f>
        <v>0</v>
      </c>
      <c r="Y7" s="4">
        <f>IF(T7="X",1,0)</f>
        <v>0</v>
      </c>
      <c r="Z7" s="4">
        <f>SUM(V7:Y7)</f>
        <v>0</v>
      </c>
      <c r="AA7" s="4">
        <f>IF(V7=1,0,0)</f>
        <v>0</v>
      </c>
      <c r="AB7" s="4">
        <f>IF(W7=1,0.33,0)</f>
        <v>0</v>
      </c>
      <c r="AC7" s="4">
        <f>IF(X7=1,0.66,0)</f>
        <v>0</v>
      </c>
      <c r="AD7" s="4">
        <f>IF(Y7=1,1,0)</f>
        <v>0</v>
      </c>
      <c r="AE7" s="4">
        <f>SUM(AA7:AD7)</f>
        <v>0</v>
      </c>
      <c r="AF7" s="4">
        <v>4</v>
      </c>
      <c r="AG7" s="4">
        <f>AE7*AF7</f>
        <v>0</v>
      </c>
      <c r="AH7" s="4"/>
      <c r="AI7" s="4"/>
      <c r="AJ7" s="6"/>
      <c r="AK7" s="6"/>
      <c r="AL7" s="6"/>
    </row>
    <row r="8" spans="1:38" ht="15.75" thickBot="1" x14ac:dyDescent="0.3">
      <c r="A8" s="71">
        <f>AF10</f>
        <v>3</v>
      </c>
      <c r="B8" s="93" t="s">
        <v>136</v>
      </c>
      <c r="C8" s="94"/>
      <c r="D8" s="94"/>
      <c r="E8" s="97" t="s">
        <v>108</v>
      </c>
      <c r="F8" s="98"/>
      <c r="G8" s="99"/>
      <c r="H8" s="97" t="s">
        <v>109</v>
      </c>
      <c r="I8" s="98"/>
      <c r="J8" s="99"/>
      <c r="K8" s="97" t="s">
        <v>110</v>
      </c>
      <c r="L8" s="98"/>
      <c r="M8" s="99"/>
      <c r="N8" s="97" t="s">
        <v>111</v>
      </c>
      <c r="O8" s="98"/>
      <c r="P8" s="99"/>
      <c r="Q8" s="84" t="s">
        <v>22</v>
      </c>
      <c r="R8" s="85"/>
      <c r="S8" s="85"/>
      <c r="T8" s="86"/>
      <c r="U8" s="115" t="str">
        <f>IF(V10+W10+X10+Y10&gt;1,"Error: 2 niveles marcados",IF(V10+W10+X10+Y10=0,"Pendiente de evaluar",IF(V10+W10+X10+Y10=1,"Evaluado","ERROR DESCONOCIDO: CONSULTAR")))</f>
        <v>Pendiente de evaluar</v>
      </c>
      <c r="V8" s="4"/>
      <c r="W8" s="4"/>
      <c r="X8" s="4"/>
      <c r="Y8" s="4"/>
      <c r="Z8" s="4"/>
      <c r="AA8" s="4"/>
      <c r="AB8" s="4"/>
      <c r="AC8" s="4"/>
      <c r="AD8" s="4"/>
      <c r="AE8" s="4"/>
      <c r="AF8" s="4"/>
      <c r="AG8" s="4"/>
      <c r="AH8" s="4"/>
      <c r="AI8" s="4"/>
      <c r="AJ8" s="6"/>
      <c r="AK8" s="6"/>
      <c r="AL8" s="6"/>
    </row>
    <row r="9" spans="1:38" ht="21" customHeight="1" thickBot="1" x14ac:dyDescent="0.3">
      <c r="A9" s="72"/>
      <c r="B9" s="93"/>
      <c r="C9" s="94"/>
      <c r="D9" s="94"/>
      <c r="E9" s="100"/>
      <c r="F9" s="101"/>
      <c r="G9" s="102"/>
      <c r="H9" s="100"/>
      <c r="I9" s="101"/>
      <c r="J9" s="102"/>
      <c r="K9" s="100"/>
      <c r="L9" s="101"/>
      <c r="M9" s="102"/>
      <c r="N9" s="100"/>
      <c r="O9" s="101"/>
      <c r="P9" s="102"/>
      <c r="Q9" s="3">
        <v>0</v>
      </c>
      <c r="R9" s="3">
        <v>1</v>
      </c>
      <c r="S9" s="3">
        <v>2</v>
      </c>
      <c r="T9" s="3">
        <v>3</v>
      </c>
      <c r="U9" s="115"/>
      <c r="V9" s="5" t="s">
        <v>150</v>
      </c>
      <c r="W9" s="5" t="s">
        <v>151</v>
      </c>
      <c r="X9" s="5" t="s">
        <v>152</v>
      </c>
      <c r="Y9" s="5" t="s">
        <v>153</v>
      </c>
      <c r="Z9" s="4" t="s">
        <v>154</v>
      </c>
      <c r="AA9" s="4">
        <v>0</v>
      </c>
      <c r="AB9" s="4">
        <v>1</v>
      </c>
      <c r="AC9" s="4">
        <v>2</v>
      </c>
      <c r="AD9" s="4">
        <v>3</v>
      </c>
      <c r="AE9" s="4" t="s">
        <v>155</v>
      </c>
      <c r="AF9" s="4" t="s">
        <v>156</v>
      </c>
      <c r="AG9" s="4" t="s">
        <v>157</v>
      </c>
      <c r="AH9" s="4"/>
      <c r="AI9" s="4"/>
      <c r="AJ9" s="6"/>
      <c r="AK9" s="6"/>
      <c r="AL9" s="6"/>
    </row>
    <row r="10" spans="1:38" ht="32.25" customHeight="1" thickBot="1" x14ac:dyDescent="0.3">
      <c r="A10" s="73"/>
      <c r="B10" s="95"/>
      <c r="C10" s="96"/>
      <c r="D10" s="96"/>
      <c r="E10" s="103"/>
      <c r="F10" s="104"/>
      <c r="G10" s="105"/>
      <c r="H10" s="103"/>
      <c r="I10" s="104"/>
      <c r="J10" s="105"/>
      <c r="K10" s="103"/>
      <c r="L10" s="104"/>
      <c r="M10" s="105"/>
      <c r="N10" s="103"/>
      <c r="O10" s="104"/>
      <c r="P10" s="105"/>
      <c r="Q10" s="7"/>
      <c r="R10" s="7"/>
      <c r="S10" s="7"/>
      <c r="T10" s="7"/>
      <c r="U10" s="115"/>
      <c r="V10" s="4">
        <f>IF(Q10="X",1,0)</f>
        <v>0</v>
      </c>
      <c r="W10" s="4">
        <f>IF(R10="X",1,0)</f>
        <v>0</v>
      </c>
      <c r="X10" s="4">
        <f>IF(S10="X",1,0)</f>
        <v>0</v>
      </c>
      <c r="Y10" s="4">
        <f>IF(T10="X",1,0)</f>
        <v>0</v>
      </c>
      <c r="Z10" s="4">
        <f>SUM(V10:Y10)</f>
        <v>0</v>
      </c>
      <c r="AA10" s="4">
        <f>IF(V10=1,0,0)</f>
        <v>0</v>
      </c>
      <c r="AB10" s="4">
        <f>IF(W10=1,0.33,0)</f>
        <v>0</v>
      </c>
      <c r="AC10" s="4">
        <f>IF(X10=1,0.66,0)</f>
        <v>0</v>
      </c>
      <c r="AD10" s="4">
        <f>IF(Y10=1,1,0)</f>
        <v>0</v>
      </c>
      <c r="AE10" s="4">
        <f>SUM(AA10:AD10)</f>
        <v>0</v>
      </c>
      <c r="AF10" s="4">
        <v>3</v>
      </c>
      <c r="AG10" s="4">
        <f>AE10*AF10</f>
        <v>0</v>
      </c>
      <c r="AH10" s="4"/>
      <c r="AI10" s="4"/>
      <c r="AJ10" s="6"/>
      <c r="AK10" s="6"/>
      <c r="AL10" s="6"/>
    </row>
    <row r="11" spans="1:38" ht="15.75" thickBot="1" x14ac:dyDescent="0.3">
      <c r="A11" s="71">
        <f>AF13</f>
        <v>2</v>
      </c>
      <c r="B11" s="93" t="s">
        <v>112</v>
      </c>
      <c r="C11" s="94"/>
      <c r="D11" s="94"/>
      <c r="E11" s="97" t="s">
        <v>113</v>
      </c>
      <c r="F11" s="98"/>
      <c r="G11" s="99"/>
      <c r="H11" s="97" t="s">
        <v>137</v>
      </c>
      <c r="I11" s="98"/>
      <c r="J11" s="99"/>
      <c r="K11" s="97" t="s">
        <v>138</v>
      </c>
      <c r="L11" s="98"/>
      <c r="M11" s="99"/>
      <c r="N11" s="97" t="s">
        <v>116</v>
      </c>
      <c r="O11" s="98"/>
      <c r="P11" s="99"/>
      <c r="Q11" s="84" t="s">
        <v>22</v>
      </c>
      <c r="R11" s="85"/>
      <c r="S11" s="85"/>
      <c r="T11" s="86"/>
      <c r="U11" s="115" t="str">
        <f>IF(V13+W13+X13+Y13&gt;1,"Error: 2 niveles marcados",IF(V13+W13+X13+Y13=0,"Pendiente de evaluar",IF(V13+W13+X13+Y13=1,"Evaluado","ERROR DESCONOCIDO: CONSULTAR")))</f>
        <v>Pendiente de evaluar</v>
      </c>
      <c r="V11" s="4"/>
      <c r="W11" s="4"/>
      <c r="X11" s="4"/>
      <c r="Y11" s="4"/>
      <c r="Z11" s="4"/>
      <c r="AA11" s="4"/>
      <c r="AB11" s="4"/>
      <c r="AC11" s="4"/>
      <c r="AD11" s="4"/>
      <c r="AE11" s="4"/>
      <c r="AF11" s="4"/>
      <c r="AG11" s="4"/>
      <c r="AH11" s="4"/>
      <c r="AI11" s="4"/>
      <c r="AJ11" s="6"/>
      <c r="AK11" s="6"/>
      <c r="AL11" s="6"/>
    </row>
    <row r="12" spans="1:38" ht="15.75" thickBot="1" x14ac:dyDescent="0.3">
      <c r="A12" s="72"/>
      <c r="B12" s="93"/>
      <c r="C12" s="94"/>
      <c r="D12" s="94"/>
      <c r="E12" s="100"/>
      <c r="F12" s="101"/>
      <c r="G12" s="102"/>
      <c r="H12" s="100"/>
      <c r="I12" s="101"/>
      <c r="J12" s="102"/>
      <c r="K12" s="100"/>
      <c r="L12" s="101"/>
      <c r="M12" s="102"/>
      <c r="N12" s="100"/>
      <c r="O12" s="101"/>
      <c r="P12" s="102"/>
      <c r="Q12" s="3">
        <v>0</v>
      </c>
      <c r="R12" s="3">
        <v>1</v>
      </c>
      <c r="S12" s="3">
        <v>2</v>
      </c>
      <c r="T12" s="3">
        <v>3</v>
      </c>
      <c r="U12" s="115"/>
      <c r="V12" s="5" t="s">
        <v>150</v>
      </c>
      <c r="W12" s="5" t="s">
        <v>151</v>
      </c>
      <c r="X12" s="5" t="s">
        <v>152</v>
      </c>
      <c r="Y12" s="5" t="s">
        <v>153</v>
      </c>
      <c r="Z12" s="4" t="s">
        <v>154</v>
      </c>
      <c r="AA12" s="4">
        <v>0</v>
      </c>
      <c r="AB12" s="4">
        <v>1</v>
      </c>
      <c r="AC12" s="4">
        <v>2</v>
      </c>
      <c r="AD12" s="4">
        <v>3</v>
      </c>
      <c r="AE12" s="4" t="s">
        <v>155</v>
      </c>
      <c r="AF12" s="4" t="s">
        <v>156</v>
      </c>
      <c r="AG12" s="4" t="s">
        <v>157</v>
      </c>
      <c r="AH12" s="4"/>
      <c r="AI12" s="4"/>
      <c r="AJ12" s="6"/>
      <c r="AK12" s="6"/>
      <c r="AL12" s="6"/>
    </row>
    <row r="13" spans="1:38" ht="27.75" customHeight="1" thickBot="1" x14ac:dyDescent="0.3">
      <c r="A13" s="73"/>
      <c r="B13" s="95"/>
      <c r="C13" s="96"/>
      <c r="D13" s="96"/>
      <c r="E13" s="103"/>
      <c r="F13" s="104"/>
      <c r="G13" s="105"/>
      <c r="H13" s="103"/>
      <c r="I13" s="104"/>
      <c r="J13" s="105"/>
      <c r="K13" s="103"/>
      <c r="L13" s="104"/>
      <c r="M13" s="105"/>
      <c r="N13" s="103"/>
      <c r="O13" s="104"/>
      <c r="P13" s="105"/>
      <c r="Q13" s="7"/>
      <c r="R13" s="7"/>
      <c r="S13" s="7"/>
      <c r="T13" s="7"/>
      <c r="U13" s="115"/>
      <c r="V13" s="4">
        <f>IF(Q13="X",1,0)</f>
        <v>0</v>
      </c>
      <c r="W13" s="4">
        <f>IF(R13="X",1,0)</f>
        <v>0</v>
      </c>
      <c r="X13" s="4">
        <f>IF(S13="X",1,0)</f>
        <v>0</v>
      </c>
      <c r="Y13" s="4">
        <f>IF(T13="X",1,0)</f>
        <v>0</v>
      </c>
      <c r="Z13" s="4">
        <f>SUM(V13:Y13)</f>
        <v>0</v>
      </c>
      <c r="AA13" s="4">
        <f>IF(V13=1,0,0)</f>
        <v>0</v>
      </c>
      <c r="AB13" s="4">
        <f>IF(W13=1,0.33,0)</f>
        <v>0</v>
      </c>
      <c r="AC13" s="4">
        <f>IF(X13=1,0.66,0)</f>
        <v>0</v>
      </c>
      <c r="AD13" s="4">
        <f>IF(Y13=1,1,0)</f>
        <v>0</v>
      </c>
      <c r="AE13" s="4">
        <f>SUM(AA13:AD13)</f>
        <v>0</v>
      </c>
      <c r="AF13" s="4">
        <v>2</v>
      </c>
      <c r="AG13" s="4">
        <f>AE13*AF13</f>
        <v>0</v>
      </c>
      <c r="AH13" s="4"/>
      <c r="AI13" s="4"/>
      <c r="AJ13" s="6"/>
      <c r="AK13" s="6"/>
      <c r="AL13" s="6"/>
    </row>
    <row r="14" spans="1:38" ht="33.75" customHeight="1" thickBot="1" x14ac:dyDescent="0.3">
      <c r="A14" s="71">
        <f>AF16</f>
        <v>2</v>
      </c>
      <c r="B14" s="93" t="s">
        <v>139</v>
      </c>
      <c r="C14" s="94"/>
      <c r="D14" s="94"/>
      <c r="E14" s="97" t="s">
        <v>140</v>
      </c>
      <c r="F14" s="98"/>
      <c r="G14" s="99"/>
      <c r="H14" s="97" t="s">
        <v>141</v>
      </c>
      <c r="I14" s="98"/>
      <c r="J14" s="99"/>
      <c r="K14" s="97" t="s">
        <v>142</v>
      </c>
      <c r="L14" s="98"/>
      <c r="M14" s="99"/>
      <c r="N14" s="97" t="s">
        <v>143</v>
      </c>
      <c r="O14" s="98"/>
      <c r="P14" s="99"/>
      <c r="Q14" s="84" t="s">
        <v>22</v>
      </c>
      <c r="R14" s="85"/>
      <c r="S14" s="85"/>
      <c r="T14" s="86"/>
      <c r="U14" s="115" t="str">
        <f>IF(V16+W16+X16+Y16&gt;1,"Error: 2 niveles marcados",IF(V16+W16+X16+Y16=0,"Pendiente de evaluar",IF(V16+W16+X16+Y16=1,"Evaluado","ERROR DESCONOCIDO: CONSULTAR")))</f>
        <v>Pendiente de evaluar</v>
      </c>
      <c r="V14" s="4"/>
      <c r="W14" s="4"/>
      <c r="X14" s="4"/>
      <c r="Y14" s="4"/>
      <c r="Z14" s="4"/>
      <c r="AA14" s="4"/>
      <c r="AB14" s="4"/>
      <c r="AC14" s="4"/>
      <c r="AD14" s="4"/>
      <c r="AE14" s="4"/>
      <c r="AF14" s="4"/>
      <c r="AG14" s="4"/>
      <c r="AH14" s="4"/>
      <c r="AI14" s="4"/>
      <c r="AJ14" s="6"/>
      <c r="AK14" s="6"/>
      <c r="AL14" s="6"/>
    </row>
    <row r="15" spans="1:38" ht="25.5" customHeight="1" thickBot="1" x14ac:dyDescent="0.3">
      <c r="A15" s="72"/>
      <c r="B15" s="93"/>
      <c r="C15" s="94"/>
      <c r="D15" s="94"/>
      <c r="E15" s="100"/>
      <c r="F15" s="101"/>
      <c r="G15" s="102"/>
      <c r="H15" s="100"/>
      <c r="I15" s="101"/>
      <c r="J15" s="102"/>
      <c r="K15" s="100"/>
      <c r="L15" s="101"/>
      <c r="M15" s="102"/>
      <c r="N15" s="100"/>
      <c r="O15" s="101"/>
      <c r="P15" s="102"/>
      <c r="Q15" s="3">
        <v>0</v>
      </c>
      <c r="R15" s="3">
        <v>1</v>
      </c>
      <c r="S15" s="3">
        <v>2</v>
      </c>
      <c r="T15" s="3">
        <v>3</v>
      </c>
      <c r="U15" s="115"/>
      <c r="V15" s="5" t="s">
        <v>150</v>
      </c>
      <c r="W15" s="5" t="s">
        <v>151</v>
      </c>
      <c r="X15" s="5" t="s">
        <v>152</v>
      </c>
      <c r="Y15" s="5" t="s">
        <v>153</v>
      </c>
      <c r="Z15" s="4" t="s">
        <v>154</v>
      </c>
      <c r="AA15" s="4">
        <v>0</v>
      </c>
      <c r="AB15" s="4">
        <v>1</v>
      </c>
      <c r="AC15" s="4">
        <v>2</v>
      </c>
      <c r="AD15" s="4">
        <v>3</v>
      </c>
      <c r="AE15" s="4" t="s">
        <v>155</v>
      </c>
      <c r="AF15" s="4" t="s">
        <v>156</v>
      </c>
      <c r="AG15" s="4" t="s">
        <v>157</v>
      </c>
      <c r="AH15" s="4"/>
      <c r="AI15" s="4"/>
      <c r="AJ15" s="6"/>
      <c r="AK15" s="6"/>
      <c r="AL15" s="6"/>
    </row>
    <row r="16" spans="1:38" ht="45" customHeight="1" thickBot="1" x14ac:dyDescent="0.3">
      <c r="A16" s="73"/>
      <c r="B16" s="95"/>
      <c r="C16" s="96"/>
      <c r="D16" s="96"/>
      <c r="E16" s="103"/>
      <c r="F16" s="104"/>
      <c r="G16" s="105"/>
      <c r="H16" s="103"/>
      <c r="I16" s="104"/>
      <c r="J16" s="105"/>
      <c r="K16" s="103"/>
      <c r="L16" s="104"/>
      <c r="M16" s="105"/>
      <c r="N16" s="103"/>
      <c r="O16" s="104"/>
      <c r="P16" s="105"/>
      <c r="Q16" s="7"/>
      <c r="R16" s="7"/>
      <c r="S16" s="7"/>
      <c r="T16" s="7"/>
      <c r="U16" s="115"/>
      <c r="V16" s="4">
        <f>IF(Q16="X",1,0)</f>
        <v>0</v>
      </c>
      <c r="W16" s="4">
        <f>IF(R16="X",1,0)</f>
        <v>0</v>
      </c>
      <c r="X16" s="4">
        <f>IF(S16="X",1,0)</f>
        <v>0</v>
      </c>
      <c r="Y16" s="4">
        <f>IF(T16="X",1,0)</f>
        <v>0</v>
      </c>
      <c r="Z16" s="4">
        <f>SUM(V16:Y16)</f>
        <v>0</v>
      </c>
      <c r="AA16" s="4">
        <f>IF(V16=1,0,0)</f>
        <v>0</v>
      </c>
      <c r="AB16" s="4">
        <f>IF(W16=1,0.33,0)</f>
        <v>0</v>
      </c>
      <c r="AC16" s="4">
        <f>IF(X16=1,0.66,0)</f>
        <v>0</v>
      </c>
      <c r="AD16" s="4">
        <f>IF(Y16=1,1,0)</f>
        <v>0</v>
      </c>
      <c r="AE16" s="4">
        <f>SUM(AA16:AD16)</f>
        <v>0</v>
      </c>
      <c r="AF16" s="4">
        <v>2</v>
      </c>
      <c r="AG16" s="4">
        <f>AE16*AF16</f>
        <v>0</v>
      </c>
      <c r="AH16" s="4"/>
      <c r="AI16" s="4"/>
      <c r="AJ16" s="6"/>
      <c r="AK16" s="6"/>
      <c r="AL16" s="6"/>
    </row>
    <row r="17" spans="1:38" ht="15" customHeight="1" thickBot="1" x14ac:dyDescent="0.3">
      <c r="A17" s="71">
        <f>AF19</f>
        <v>2</v>
      </c>
      <c r="B17" s="93" t="s">
        <v>144</v>
      </c>
      <c r="C17" s="94"/>
      <c r="D17" s="94"/>
      <c r="E17" s="97" t="s">
        <v>145</v>
      </c>
      <c r="F17" s="98"/>
      <c r="G17" s="99"/>
      <c r="H17" s="97" t="s">
        <v>146</v>
      </c>
      <c r="I17" s="98"/>
      <c r="J17" s="99"/>
      <c r="K17" s="97" t="s">
        <v>147</v>
      </c>
      <c r="L17" s="98"/>
      <c r="M17" s="99"/>
      <c r="N17" s="97" t="s">
        <v>148</v>
      </c>
      <c r="O17" s="98"/>
      <c r="P17" s="99"/>
      <c r="Q17" s="84" t="s">
        <v>22</v>
      </c>
      <c r="R17" s="85"/>
      <c r="S17" s="85"/>
      <c r="T17" s="86"/>
      <c r="U17" s="115" t="str">
        <f>IF(V19+W19+X19+Y19&gt;1,"Error: 2 niveles marcados",IF(V19+W19+X19+Y19=0,"Pendiente de evaluar",IF(V19+W19+X19+Y19=1,"Evaluado","ERROR DESCONOCIDO: CONSULTAR")))</f>
        <v>Pendiente de evaluar</v>
      </c>
      <c r="V17" s="4"/>
      <c r="W17" s="4"/>
      <c r="X17" s="4"/>
      <c r="Y17" s="4"/>
      <c r="Z17" s="4"/>
      <c r="AA17" s="4"/>
      <c r="AB17" s="4"/>
      <c r="AC17" s="4"/>
      <c r="AD17" s="4"/>
      <c r="AE17" s="4"/>
      <c r="AF17" s="4"/>
      <c r="AG17" s="4"/>
      <c r="AH17" s="4"/>
      <c r="AI17" s="4"/>
      <c r="AJ17" s="6"/>
      <c r="AK17" s="6"/>
      <c r="AL17" s="6"/>
    </row>
    <row r="18" spans="1:38" ht="15.75" customHeight="1" thickBot="1" x14ac:dyDescent="0.3">
      <c r="A18" s="72"/>
      <c r="B18" s="93"/>
      <c r="C18" s="94"/>
      <c r="D18" s="94"/>
      <c r="E18" s="100"/>
      <c r="F18" s="101"/>
      <c r="G18" s="102"/>
      <c r="H18" s="100"/>
      <c r="I18" s="101"/>
      <c r="J18" s="102"/>
      <c r="K18" s="100"/>
      <c r="L18" s="101"/>
      <c r="M18" s="102"/>
      <c r="N18" s="100"/>
      <c r="O18" s="101"/>
      <c r="P18" s="102"/>
      <c r="Q18" s="3">
        <v>0</v>
      </c>
      <c r="R18" s="3">
        <v>1</v>
      </c>
      <c r="S18" s="3">
        <v>2</v>
      </c>
      <c r="T18" s="3">
        <v>3</v>
      </c>
      <c r="U18" s="115"/>
      <c r="V18" s="5" t="s">
        <v>150</v>
      </c>
      <c r="W18" s="5" t="s">
        <v>151</v>
      </c>
      <c r="X18" s="5" t="s">
        <v>152</v>
      </c>
      <c r="Y18" s="5" t="s">
        <v>153</v>
      </c>
      <c r="Z18" s="4" t="s">
        <v>154</v>
      </c>
      <c r="AA18" s="4">
        <v>0</v>
      </c>
      <c r="AB18" s="4">
        <v>1</v>
      </c>
      <c r="AC18" s="4">
        <v>2</v>
      </c>
      <c r="AD18" s="4">
        <v>3</v>
      </c>
      <c r="AE18" s="4" t="s">
        <v>155</v>
      </c>
      <c r="AF18" s="4" t="s">
        <v>156</v>
      </c>
      <c r="AG18" s="4" t="s">
        <v>157</v>
      </c>
      <c r="AH18" s="4"/>
      <c r="AI18" s="4"/>
      <c r="AJ18" s="6"/>
      <c r="AK18" s="6"/>
      <c r="AL18" s="6"/>
    </row>
    <row r="19" spans="1:38" ht="35.25" customHeight="1" thickBot="1" x14ac:dyDescent="0.3">
      <c r="A19" s="73"/>
      <c r="B19" s="95"/>
      <c r="C19" s="96"/>
      <c r="D19" s="96"/>
      <c r="E19" s="103"/>
      <c r="F19" s="104"/>
      <c r="G19" s="105"/>
      <c r="H19" s="103"/>
      <c r="I19" s="104"/>
      <c r="J19" s="105"/>
      <c r="K19" s="103"/>
      <c r="L19" s="104"/>
      <c r="M19" s="105"/>
      <c r="N19" s="103"/>
      <c r="O19" s="104"/>
      <c r="P19" s="105"/>
      <c r="Q19" s="7"/>
      <c r="R19" s="7"/>
      <c r="S19" s="7"/>
      <c r="T19" s="7"/>
      <c r="U19" s="115"/>
      <c r="V19" s="4">
        <f>IF(Q19="X",1,0)</f>
        <v>0</v>
      </c>
      <c r="W19" s="4">
        <f>IF(R19="X",1,0)</f>
        <v>0</v>
      </c>
      <c r="X19" s="4">
        <f>IF(S19="X",1,0)</f>
        <v>0</v>
      </c>
      <c r="Y19" s="4">
        <f>IF(T19="X",1,0)</f>
        <v>0</v>
      </c>
      <c r="Z19" s="4">
        <f>SUM(V19:Y19)</f>
        <v>0</v>
      </c>
      <c r="AA19" s="4">
        <f>IF(V19=1,0,0)</f>
        <v>0</v>
      </c>
      <c r="AB19" s="4">
        <f>IF(W19=1,0.33,0)</f>
        <v>0</v>
      </c>
      <c r="AC19" s="4">
        <f>IF(X19=1,0.66,0)</f>
        <v>0</v>
      </c>
      <c r="AD19" s="4">
        <f>IF(Y19=1,1,0)</f>
        <v>0</v>
      </c>
      <c r="AE19" s="4">
        <f>SUM(AA19:AD19)</f>
        <v>0</v>
      </c>
      <c r="AF19" s="4">
        <v>2</v>
      </c>
      <c r="AG19" s="4">
        <f>AE19*AF19</f>
        <v>0</v>
      </c>
      <c r="AH19" s="4"/>
      <c r="AI19" s="4"/>
      <c r="AJ19" s="6"/>
      <c r="AK19" s="6"/>
      <c r="AL19" s="6"/>
    </row>
    <row r="20" spans="1:38" ht="15.75" thickBot="1" x14ac:dyDescent="0.3">
      <c r="A20" s="71">
        <f>AF22</f>
        <v>15</v>
      </c>
      <c r="B20" s="93" t="s">
        <v>149</v>
      </c>
      <c r="C20" s="94"/>
      <c r="D20" s="94"/>
      <c r="E20" s="97" t="s">
        <v>118</v>
      </c>
      <c r="F20" s="98"/>
      <c r="G20" s="99"/>
      <c r="H20" s="97" t="s">
        <v>119</v>
      </c>
      <c r="I20" s="98"/>
      <c r="J20" s="99"/>
      <c r="K20" s="97" t="s">
        <v>120</v>
      </c>
      <c r="L20" s="98"/>
      <c r="M20" s="99"/>
      <c r="N20" s="97" t="s">
        <v>121</v>
      </c>
      <c r="O20" s="98"/>
      <c r="P20" s="99"/>
      <c r="Q20" s="84" t="s">
        <v>22</v>
      </c>
      <c r="R20" s="85"/>
      <c r="S20" s="85"/>
      <c r="T20" s="86"/>
      <c r="U20" s="115" t="str">
        <f>IF(V22+W22+X22+Y22&gt;1,"Error: 2 niveles marcados",IF(V22+W22+X22+Y22=0,"Pendiente de evaluar",IF(V22+W22+X22+Y22=1,"Evaluado","ERROR DESCONOCIDO: CONSULTAR")))</f>
        <v>Pendiente de evaluar</v>
      </c>
      <c r="V20" s="4"/>
      <c r="W20" s="4"/>
      <c r="X20" s="4"/>
      <c r="Y20" s="4"/>
      <c r="Z20" s="4"/>
      <c r="AA20" s="4"/>
      <c r="AB20" s="4"/>
      <c r="AC20" s="4"/>
      <c r="AD20" s="4"/>
      <c r="AE20" s="4"/>
      <c r="AF20" s="4"/>
      <c r="AG20" s="4"/>
      <c r="AH20" s="4"/>
      <c r="AI20" s="4"/>
      <c r="AJ20" s="6"/>
      <c r="AK20" s="6"/>
      <c r="AL20" s="6"/>
    </row>
    <row r="21" spans="1:38" ht="15.75" thickBot="1" x14ac:dyDescent="0.3">
      <c r="A21" s="72"/>
      <c r="B21" s="93"/>
      <c r="C21" s="94"/>
      <c r="D21" s="94"/>
      <c r="E21" s="100"/>
      <c r="F21" s="101"/>
      <c r="G21" s="102"/>
      <c r="H21" s="100"/>
      <c r="I21" s="101"/>
      <c r="J21" s="102"/>
      <c r="K21" s="100"/>
      <c r="L21" s="101"/>
      <c r="M21" s="102"/>
      <c r="N21" s="100"/>
      <c r="O21" s="101"/>
      <c r="P21" s="102"/>
      <c r="Q21" s="3">
        <v>0</v>
      </c>
      <c r="R21" s="3">
        <v>1</v>
      </c>
      <c r="S21" s="3">
        <v>2</v>
      </c>
      <c r="T21" s="3">
        <v>3</v>
      </c>
      <c r="U21" s="115"/>
      <c r="V21" s="5" t="s">
        <v>150</v>
      </c>
      <c r="W21" s="5" t="s">
        <v>151</v>
      </c>
      <c r="X21" s="5" t="s">
        <v>152</v>
      </c>
      <c r="Y21" s="5" t="s">
        <v>153</v>
      </c>
      <c r="Z21" s="4" t="s">
        <v>154</v>
      </c>
      <c r="AA21" s="4">
        <v>0</v>
      </c>
      <c r="AB21" s="4">
        <v>1</v>
      </c>
      <c r="AC21" s="4">
        <v>2</v>
      </c>
      <c r="AD21" s="4">
        <v>3</v>
      </c>
      <c r="AE21" s="4" t="s">
        <v>155</v>
      </c>
      <c r="AF21" s="4" t="s">
        <v>156</v>
      </c>
      <c r="AG21" s="4" t="s">
        <v>157</v>
      </c>
      <c r="AH21" s="4"/>
      <c r="AI21" s="4"/>
      <c r="AJ21" s="6"/>
      <c r="AK21" s="6"/>
      <c r="AL21" s="6"/>
    </row>
    <row r="22" spans="1:38" ht="54" customHeight="1" thickBot="1" x14ac:dyDescent="0.3">
      <c r="A22" s="73"/>
      <c r="B22" s="95"/>
      <c r="C22" s="96"/>
      <c r="D22" s="96"/>
      <c r="E22" s="103"/>
      <c r="F22" s="104"/>
      <c r="G22" s="105"/>
      <c r="H22" s="103"/>
      <c r="I22" s="104"/>
      <c r="J22" s="105"/>
      <c r="K22" s="103"/>
      <c r="L22" s="104"/>
      <c r="M22" s="105"/>
      <c r="N22" s="103"/>
      <c r="O22" s="104"/>
      <c r="P22" s="105"/>
      <c r="Q22" s="7"/>
      <c r="R22" s="7"/>
      <c r="S22" s="7"/>
      <c r="T22" s="7"/>
      <c r="U22" s="115"/>
      <c r="V22" s="4">
        <f>IF(Q22="X",1,0)</f>
        <v>0</v>
      </c>
      <c r="W22" s="4">
        <f>IF(R22="X",1,0)</f>
        <v>0</v>
      </c>
      <c r="X22" s="4">
        <f>IF(S22="X",1,0)</f>
        <v>0</v>
      </c>
      <c r="Y22" s="4">
        <f>IF(T22="X",1,0)</f>
        <v>0</v>
      </c>
      <c r="Z22" s="4">
        <f>SUM(V22:Y22)</f>
        <v>0</v>
      </c>
      <c r="AA22" s="4">
        <f>IF(V22=1,0,0)</f>
        <v>0</v>
      </c>
      <c r="AB22" s="4">
        <f>IF(W22=1,0.33,0)</f>
        <v>0</v>
      </c>
      <c r="AC22" s="4">
        <f>IF(X22=1,0.66,0)</f>
        <v>0</v>
      </c>
      <c r="AD22" s="4">
        <f>IF(Y22=1,1,0)</f>
        <v>0</v>
      </c>
      <c r="AE22" s="4">
        <f>SUM(AA22:AD22)</f>
        <v>0</v>
      </c>
      <c r="AF22" s="4">
        <v>15</v>
      </c>
      <c r="AG22" s="4">
        <f>AE22*AF22</f>
        <v>0</v>
      </c>
      <c r="AH22" s="4"/>
      <c r="AI22" s="4"/>
      <c r="AJ22" s="6"/>
      <c r="AK22" s="6"/>
      <c r="AL22" s="6"/>
    </row>
    <row r="23" spans="1:38" ht="15.75" customHeight="1" thickBot="1" x14ac:dyDescent="0.3">
      <c r="A23" s="71">
        <f>AF25</f>
        <v>2</v>
      </c>
      <c r="B23" s="133" t="s">
        <v>179</v>
      </c>
      <c r="C23" s="134"/>
      <c r="D23" s="134"/>
      <c r="E23" s="124" t="s">
        <v>180</v>
      </c>
      <c r="F23" s="125"/>
      <c r="G23" s="126"/>
      <c r="H23" s="124" t="s">
        <v>181</v>
      </c>
      <c r="I23" s="125"/>
      <c r="J23" s="126"/>
      <c r="K23" s="124" t="s">
        <v>182</v>
      </c>
      <c r="L23" s="125"/>
      <c r="M23" s="126"/>
      <c r="N23" s="124" t="s">
        <v>179</v>
      </c>
      <c r="O23" s="125"/>
      <c r="P23" s="126"/>
      <c r="Q23" s="84" t="s">
        <v>22</v>
      </c>
      <c r="R23" s="85"/>
      <c r="S23" s="85"/>
      <c r="T23" s="86"/>
      <c r="U23" s="115" t="str">
        <f>IF(V25+W25+X25+Y25&gt;1,"Error: 2 niveles marcados",IF(V25+W25+X25+Y25=0,"Pendiente de evaluar",IF(V25+W25+X25+Y25=1,"Evaluado","ERROR DESCONOCIDO: CONSULTAR")))</f>
        <v>Pendiente de evaluar</v>
      </c>
      <c r="V23" s="4"/>
      <c r="W23" s="4"/>
      <c r="X23" s="4"/>
      <c r="Y23" s="4"/>
      <c r="Z23" s="4"/>
      <c r="AA23" s="4"/>
      <c r="AB23" s="4"/>
      <c r="AC23" s="4"/>
      <c r="AD23" s="4"/>
      <c r="AE23" s="4"/>
      <c r="AF23" s="4"/>
      <c r="AG23" s="4"/>
      <c r="AH23" s="4"/>
      <c r="AI23" s="4"/>
      <c r="AJ23" s="6"/>
      <c r="AK23" s="6"/>
      <c r="AL23" s="6"/>
    </row>
    <row r="24" spans="1:38" ht="15.75" thickBot="1" x14ac:dyDescent="0.3">
      <c r="A24" s="72"/>
      <c r="B24" s="133"/>
      <c r="C24" s="134"/>
      <c r="D24" s="134"/>
      <c r="E24" s="127"/>
      <c r="F24" s="128"/>
      <c r="G24" s="129"/>
      <c r="H24" s="127"/>
      <c r="I24" s="128"/>
      <c r="J24" s="129"/>
      <c r="K24" s="127"/>
      <c r="L24" s="128"/>
      <c r="M24" s="129"/>
      <c r="N24" s="127"/>
      <c r="O24" s="128"/>
      <c r="P24" s="129"/>
      <c r="Q24" s="3">
        <v>0</v>
      </c>
      <c r="R24" s="3">
        <v>1</v>
      </c>
      <c r="S24" s="3">
        <v>2</v>
      </c>
      <c r="T24" s="3">
        <v>3</v>
      </c>
      <c r="U24" s="115"/>
      <c r="V24" s="5" t="s">
        <v>150</v>
      </c>
      <c r="W24" s="5" t="s">
        <v>151</v>
      </c>
      <c r="X24" s="5" t="s">
        <v>152</v>
      </c>
      <c r="Y24" s="5" t="s">
        <v>153</v>
      </c>
      <c r="Z24" s="4" t="s">
        <v>154</v>
      </c>
      <c r="AA24" s="4">
        <v>0</v>
      </c>
      <c r="AB24" s="4">
        <v>1</v>
      </c>
      <c r="AC24" s="4">
        <v>2</v>
      </c>
      <c r="AD24" s="4">
        <v>3</v>
      </c>
      <c r="AE24" s="4" t="s">
        <v>155</v>
      </c>
      <c r="AF24" s="4" t="s">
        <v>156</v>
      </c>
      <c r="AG24" s="4" t="s">
        <v>157</v>
      </c>
      <c r="AH24" s="4"/>
      <c r="AI24" s="4"/>
      <c r="AJ24" s="6"/>
      <c r="AK24" s="6"/>
      <c r="AL24" s="6"/>
    </row>
    <row r="25" spans="1:38" ht="44.25" customHeight="1" thickBot="1" x14ac:dyDescent="0.3">
      <c r="A25" s="73"/>
      <c r="B25" s="135"/>
      <c r="C25" s="136"/>
      <c r="D25" s="136"/>
      <c r="E25" s="130"/>
      <c r="F25" s="131"/>
      <c r="G25" s="132"/>
      <c r="H25" s="130"/>
      <c r="I25" s="131"/>
      <c r="J25" s="132"/>
      <c r="K25" s="130"/>
      <c r="L25" s="131"/>
      <c r="M25" s="132"/>
      <c r="N25" s="130"/>
      <c r="O25" s="131"/>
      <c r="P25" s="132"/>
      <c r="Q25" s="7"/>
      <c r="R25" s="7"/>
      <c r="S25" s="7"/>
      <c r="T25" s="7"/>
      <c r="U25" s="115"/>
      <c r="V25" s="4">
        <f>IF(Q25="X",1,0)</f>
        <v>0</v>
      </c>
      <c r="W25" s="4">
        <f>IF(R25="X",1,0)</f>
        <v>0</v>
      </c>
      <c r="X25" s="4">
        <f>IF(S25="X",1,0)</f>
        <v>0</v>
      </c>
      <c r="Y25" s="4">
        <f>IF(T25="X",1,0)</f>
        <v>0</v>
      </c>
      <c r="Z25" s="4">
        <f>SUM(V25:Y25)</f>
        <v>0</v>
      </c>
      <c r="AA25" s="4">
        <f>IF(V25=1,0,0)</f>
        <v>0</v>
      </c>
      <c r="AB25" s="4">
        <f>IF(W25=1,0.33,0)</f>
        <v>0</v>
      </c>
      <c r="AC25" s="4">
        <f>IF(X25=1,0.66,0)</f>
        <v>0</v>
      </c>
      <c r="AD25" s="4">
        <f>IF(Y25=1,1,0)</f>
        <v>0</v>
      </c>
      <c r="AE25" s="4">
        <f>SUM(AA25:AD25)</f>
        <v>0</v>
      </c>
      <c r="AF25" s="4">
        <v>2</v>
      </c>
      <c r="AG25" s="4">
        <f>AE25*AF25</f>
        <v>0</v>
      </c>
      <c r="AH25" s="4"/>
      <c r="AI25" s="4"/>
      <c r="AJ25" s="6"/>
      <c r="AK25" s="6"/>
      <c r="AL25" s="6"/>
    </row>
    <row r="26" spans="1:38" x14ac:dyDescent="0.25">
      <c r="V26" s="4"/>
      <c r="W26" s="4"/>
      <c r="X26" s="4"/>
      <c r="Y26" s="4"/>
      <c r="Z26" s="4"/>
      <c r="AA26" s="4"/>
      <c r="AB26" s="4"/>
      <c r="AC26" s="4"/>
      <c r="AD26" s="4"/>
      <c r="AE26" s="4"/>
      <c r="AF26" s="4"/>
      <c r="AG26" s="4"/>
      <c r="AH26" s="4"/>
      <c r="AI26" s="4"/>
      <c r="AJ26" s="6"/>
      <c r="AK26" s="6"/>
      <c r="AL26" s="6"/>
    </row>
    <row r="27" spans="1:38" ht="15" customHeight="1" x14ac:dyDescent="0.25">
      <c r="V27" s="4"/>
      <c r="W27" s="4"/>
      <c r="X27" s="4"/>
      <c r="Y27" s="4"/>
      <c r="Z27" s="4"/>
      <c r="AA27" s="4"/>
      <c r="AB27" s="4"/>
      <c r="AC27" s="4"/>
      <c r="AD27" s="4"/>
      <c r="AE27" s="4"/>
      <c r="AF27" s="4"/>
      <c r="AG27" s="4">
        <f>AG25+AG22+AG19+AG16+AG13+AG10+AG7</f>
        <v>0</v>
      </c>
      <c r="AH27" s="4"/>
      <c r="AI27" s="4"/>
      <c r="AJ27" s="6"/>
      <c r="AK27" s="6"/>
      <c r="AL27" s="6"/>
    </row>
    <row r="28" spans="1:38" ht="15" customHeight="1" x14ac:dyDescent="0.25">
      <c r="V28" s="4"/>
      <c r="W28" s="4"/>
      <c r="X28" s="4"/>
      <c r="Y28" s="4"/>
      <c r="Z28" s="4"/>
      <c r="AA28" s="4"/>
      <c r="AB28" s="4"/>
      <c r="AC28" s="4"/>
      <c r="AD28" s="4"/>
      <c r="AE28" s="4"/>
      <c r="AF28" s="4"/>
      <c r="AG28" s="4"/>
      <c r="AH28" s="4"/>
      <c r="AI28" s="4"/>
      <c r="AJ28" s="6"/>
      <c r="AK28" s="6"/>
      <c r="AL28" s="6"/>
    </row>
    <row r="29" spans="1:38" ht="29.25" customHeight="1" x14ac:dyDescent="0.25">
      <c r="V29" s="6"/>
      <c r="W29" s="6"/>
      <c r="X29" s="6"/>
      <c r="Y29" s="6"/>
      <c r="Z29" s="6"/>
      <c r="AA29" s="6"/>
      <c r="AB29" s="6"/>
      <c r="AC29" s="6"/>
      <c r="AD29" s="6"/>
      <c r="AE29" s="6"/>
      <c r="AF29" s="6"/>
      <c r="AG29" s="6"/>
      <c r="AH29" s="6"/>
      <c r="AI29" s="6"/>
      <c r="AJ29" s="6"/>
      <c r="AK29" s="6"/>
      <c r="AL29" s="6"/>
    </row>
    <row r="30" spans="1:38" x14ac:dyDescent="0.25">
      <c r="S30" s="4"/>
      <c r="T30" s="4"/>
      <c r="U30" s="4"/>
      <c r="V30" s="6"/>
      <c r="W30" s="6"/>
      <c r="X30" s="6"/>
      <c r="Y30" s="6"/>
      <c r="Z30" s="6"/>
      <c r="AA30" s="6"/>
      <c r="AB30" s="6"/>
      <c r="AC30" s="6"/>
      <c r="AD30" s="6"/>
      <c r="AE30" s="6"/>
      <c r="AF30" s="6"/>
      <c r="AG30" s="6"/>
      <c r="AH30" s="6"/>
      <c r="AI30" s="6"/>
      <c r="AJ30" s="6"/>
      <c r="AK30" s="6"/>
      <c r="AL30" s="6"/>
    </row>
    <row r="31" spans="1:38" x14ac:dyDescent="0.25">
      <c r="S31" s="4"/>
      <c r="T31" s="4"/>
      <c r="U31" s="4"/>
      <c r="V31" s="6"/>
      <c r="W31" s="6"/>
      <c r="X31" s="6"/>
      <c r="Y31" s="6"/>
      <c r="Z31" s="6"/>
      <c r="AA31" s="6"/>
      <c r="AB31" s="6"/>
      <c r="AC31" s="6"/>
      <c r="AD31" s="6"/>
      <c r="AE31" s="6"/>
      <c r="AF31" s="6"/>
      <c r="AG31" s="6"/>
      <c r="AH31" s="6"/>
      <c r="AI31" s="6"/>
      <c r="AJ31" s="6"/>
      <c r="AK31" s="6"/>
      <c r="AL31" s="6"/>
    </row>
    <row r="32" spans="1:38" x14ac:dyDescent="0.25">
      <c r="S32" s="4"/>
      <c r="T32" s="4"/>
      <c r="U32" s="4" t="str">
        <f>IF(OR(U5="Pendiente de evaluar",U8="Pendiente de evaluar",U11="Pendiente de evaluar",U14="Pendiente de evaluar",U17="Pendiente de evaluar",U20="Pendiente de evaluar",U23="Pendiente de evaluar",U26="Pendiente de evaluar"),"Pendiente de evaluar",IF(OR(U5="Error: 2 niveles marcados",U8="Error: 2 niveles marcados",U11="Error: 2 niveles marcados",U14="Error: 2 niveles marcados",U17="Error: 2 niveles marcados",U20="Error: 2 niveles marcados",U23="Error: 2 niveles marcados",U26="Error: 2 niveles marcados"),"Error: 2 niveles marcados","Evaluado"))</f>
        <v>Pendiente de evaluar</v>
      </c>
      <c r="V32" s="6"/>
      <c r="W32" s="6"/>
      <c r="X32" s="6"/>
      <c r="Y32" s="6"/>
      <c r="Z32" s="6"/>
      <c r="AA32" s="6"/>
      <c r="AB32" s="6"/>
      <c r="AC32" s="6"/>
      <c r="AD32" s="6"/>
      <c r="AE32" s="6"/>
      <c r="AF32" s="6"/>
      <c r="AG32" s="6"/>
      <c r="AH32" s="6"/>
      <c r="AI32" s="6"/>
      <c r="AJ32" s="6"/>
      <c r="AK32" s="6"/>
      <c r="AL32" s="6"/>
    </row>
  </sheetData>
  <sheetProtection password="C6B8" sheet="1" objects="1" scenarios="1"/>
  <mergeCells count="65">
    <mergeCell ref="K23:M25"/>
    <mergeCell ref="N23:P25"/>
    <mergeCell ref="U20:U22"/>
    <mergeCell ref="U23:U25"/>
    <mergeCell ref="Q23:T23"/>
    <mergeCell ref="K20:M22"/>
    <mergeCell ref="N20:P22"/>
    <mergeCell ref="Q20:T20"/>
    <mergeCell ref="U5:U7"/>
    <mergeCell ref="U8:U10"/>
    <mergeCell ref="U11:U13"/>
    <mergeCell ref="U14:U16"/>
    <mergeCell ref="U17:U19"/>
    <mergeCell ref="Q17:T17"/>
    <mergeCell ref="B14:D16"/>
    <mergeCell ref="E14:G16"/>
    <mergeCell ref="H14:J16"/>
    <mergeCell ref="K14:M16"/>
    <mergeCell ref="N14:P16"/>
    <mergeCell ref="Q14:T14"/>
    <mergeCell ref="B17:D19"/>
    <mergeCell ref="E17:G19"/>
    <mergeCell ref="H17:J19"/>
    <mergeCell ref="K17:M19"/>
    <mergeCell ref="N17:P19"/>
    <mergeCell ref="Q11:T11"/>
    <mergeCell ref="B8:D10"/>
    <mergeCell ref="E8:G10"/>
    <mergeCell ref="H8:J10"/>
    <mergeCell ref="K8:M10"/>
    <mergeCell ref="N8:P10"/>
    <mergeCell ref="Q8:T8"/>
    <mergeCell ref="B11:D13"/>
    <mergeCell ref="E11:G13"/>
    <mergeCell ref="H11:J13"/>
    <mergeCell ref="K11:M13"/>
    <mergeCell ref="N11:P13"/>
    <mergeCell ref="Q5:T5"/>
    <mergeCell ref="B1:D4"/>
    <mergeCell ref="E1:T2"/>
    <mergeCell ref="E3:P3"/>
    <mergeCell ref="Q3:T4"/>
    <mergeCell ref="E4:G4"/>
    <mergeCell ref="H4:J4"/>
    <mergeCell ref="K4:M4"/>
    <mergeCell ref="N4:P4"/>
    <mergeCell ref="B5:D7"/>
    <mergeCell ref="E5:G7"/>
    <mergeCell ref="H5:J7"/>
    <mergeCell ref="K5:M7"/>
    <mergeCell ref="N5:P7"/>
    <mergeCell ref="A1:A4"/>
    <mergeCell ref="A5:A7"/>
    <mergeCell ref="A8:A10"/>
    <mergeCell ref="A11:A13"/>
    <mergeCell ref="A14:A16"/>
    <mergeCell ref="H23:J25"/>
    <mergeCell ref="B20:D22"/>
    <mergeCell ref="E20:G22"/>
    <mergeCell ref="H20:J22"/>
    <mergeCell ref="A17:A19"/>
    <mergeCell ref="A20:A22"/>
    <mergeCell ref="A23:A25"/>
    <mergeCell ref="B23:D25"/>
    <mergeCell ref="E23:G25"/>
  </mergeCells>
  <conditionalFormatting sqref="U5:U7">
    <cfRule type="cellIs" dxfId="20" priority="19" operator="equal">
      <formula>"Error: 2 niveles marcados"</formula>
    </cfRule>
    <cfRule type="cellIs" dxfId="19" priority="20" operator="equal">
      <formula>"Evaluado"</formula>
    </cfRule>
    <cfRule type="cellIs" dxfId="18" priority="21" operator="equal">
      <formula>"Pendiente de evaluar"</formula>
    </cfRule>
  </conditionalFormatting>
  <conditionalFormatting sqref="U8:U10">
    <cfRule type="cellIs" dxfId="17" priority="16" operator="equal">
      <formula>"Error: 2 niveles marcados"</formula>
    </cfRule>
    <cfRule type="cellIs" dxfId="16" priority="17" operator="equal">
      <formula>"Evaluado"</formula>
    </cfRule>
    <cfRule type="cellIs" dxfId="15" priority="18" operator="equal">
      <formula>"Pendiente de evaluar"</formula>
    </cfRule>
  </conditionalFormatting>
  <conditionalFormatting sqref="U11:U13">
    <cfRule type="cellIs" dxfId="14" priority="13" operator="equal">
      <formula>"Error: 2 niveles marcados"</formula>
    </cfRule>
    <cfRule type="cellIs" dxfId="13" priority="14" operator="equal">
      <formula>"Evaluado"</formula>
    </cfRule>
    <cfRule type="cellIs" dxfId="12" priority="15" operator="equal">
      <formula>"Pendiente de evaluar"</formula>
    </cfRule>
  </conditionalFormatting>
  <conditionalFormatting sqref="U23:U25">
    <cfRule type="cellIs" dxfId="11" priority="1" operator="equal">
      <formula>"Error: 2 niveles marcados"</formula>
    </cfRule>
    <cfRule type="cellIs" dxfId="10" priority="2" operator="equal">
      <formula>"Evaluado"</formula>
    </cfRule>
    <cfRule type="cellIs" dxfId="9" priority="3" operator="equal">
      <formula>"Pendiente de evaluar"</formula>
    </cfRule>
  </conditionalFormatting>
  <conditionalFormatting sqref="U14:U16">
    <cfRule type="cellIs" dxfId="8" priority="10" operator="equal">
      <formula>"Error: 2 niveles marcados"</formula>
    </cfRule>
    <cfRule type="cellIs" dxfId="7" priority="11" operator="equal">
      <formula>"Evaluado"</formula>
    </cfRule>
    <cfRule type="cellIs" dxfId="6" priority="12" operator="equal">
      <formula>"Pendiente de evaluar"</formula>
    </cfRule>
  </conditionalFormatting>
  <conditionalFormatting sqref="U17:U19">
    <cfRule type="cellIs" dxfId="5" priority="7" operator="equal">
      <formula>"Error: 2 niveles marcados"</formula>
    </cfRule>
    <cfRule type="cellIs" dxfId="4" priority="8" operator="equal">
      <formula>"Evaluado"</formula>
    </cfRule>
    <cfRule type="cellIs" dxfId="3" priority="9" operator="equal">
      <formula>"Pendiente de evaluar"</formula>
    </cfRule>
  </conditionalFormatting>
  <conditionalFormatting sqref="U20:U22">
    <cfRule type="cellIs" dxfId="2" priority="4" operator="equal">
      <formula>"Error: 2 niveles marcados"</formula>
    </cfRule>
    <cfRule type="cellIs" dxfId="1" priority="5" operator="equal">
      <formula>"Evaluado"</formula>
    </cfRule>
    <cfRule type="cellIs" dxfId="0" priority="6" operator="equal">
      <formula>"Pendiente de evaluar"</formula>
    </cfRule>
  </conditionalFormatting>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Portada</vt:lpstr>
      <vt:lpstr>Título e Introducción</vt:lpstr>
      <vt:lpstr>Método</vt:lpstr>
      <vt:lpstr>Resultados</vt:lpstr>
      <vt:lpstr>Discusión y conclusiones</vt:lpstr>
      <vt:lpstr>Aspectos Formales</vt:lpstr>
      <vt:lpstr>Defensa TFM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Guillermo</dc:creator>
  <cp:lastModifiedBy>Guillermo</cp:lastModifiedBy>
  <dcterms:created xsi:type="dcterms:W3CDTF">2015-04-28T11:09:24Z</dcterms:created>
  <dcterms:modified xsi:type="dcterms:W3CDTF">2016-09-19T08:47:03Z</dcterms:modified>
</cp:coreProperties>
</file>